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8472" windowHeight="6420" tabRatio="596" activeTab="0"/>
  </bookViews>
  <sheets>
    <sheet name="總計餘額 (2)" sheetId="1" r:id="rId1"/>
    <sheet name="111-1影印費" sheetId="2" r:id="rId2"/>
    <sheet name="11雅卿" sheetId="3" r:id="rId3"/>
    <sheet name="羿䨝" sheetId="4" r:id="rId4"/>
    <sheet name="美伶" sheetId="5" r:id="rId5"/>
    <sheet name="麗娜" sheetId="6" r:id="rId6"/>
    <sheet name="21淑玲" sheetId="7" r:id="rId7"/>
    <sheet name="祝如" sheetId="8" r:id="rId8"/>
    <sheet name="秋如" sheetId="9" r:id="rId9"/>
    <sheet name="欣蕙" sheetId="10" r:id="rId10"/>
    <sheet name="31美潓" sheetId="11" r:id="rId11"/>
    <sheet name="昱霆" sheetId="12" r:id="rId12"/>
    <sheet name="惠蓉" sheetId="13" r:id="rId13"/>
    <sheet name="芬玟" sheetId="14" r:id="rId14"/>
    <sheet name="41滋穗" sheetId="15" r:id="rId15"/>
    <sheet name="彩鳳" sheetId="16" r:id="rId16"/>
    <sheet name="昱君" sheetId="17" r:id="rId17"/>
    <sheet name="瀅如" sheetId="18" r:id="rId18"/>
    <sheet name="筱婷" sheetId="19" r:id="rId19"/>
    <sheet name="51俞汶" sheetId="20" r:id="rId20"/>
    <sheet name="欣欣" sheetId="21" r:id="rId21"/>
    <sheet name="杏芳" sheetId="22" r:id="rId22"/>
    <sheet name="淑菁" sheetId="23" r:id="rId23"/>
    <sheet name="宥騫" sheetId="24" r:id="rId24"/>
    <sheet name="61宜政" sheetId="25" r:id="rId25"/>
    <sheet name="品良" sheetId="26" r:id="rId26"/>
    <sheet name="秀姿" sheetId="27" r:id="rId27"/>
    <sheet name="東霖" sheetId="28" r:id="rId28"/>
    <sheet name="淑文" sheetId="29" r:id="rId29"/>
    <sheet name="工作表2" sheetId="30" r:id="rId30"/>
    <sheet name="51俊儒" sheetId="31" r:id="rId31"/>
    <sheet name="吳幼淑" sheetId="32" r:id="rId32"/>
    <sheet name="11敏伶 (2)" sheetId="33" r:id="rId33"/>
  </sheets>
  <definedNames>
    <definedName name="_xlnm.Print_Area" localSheetId="0">'總計餘額 (2)'!$A$1:$J$34</definedName>
  </definedNames>
  <calcPr fullCalcOnLoad="1"/>
</workbook>
</file>

<file path=xl/sharedStrings.xml><?xml version="1.0" encoding="utf-8"?>
<sst xmlns="http://schemas.openxmlformats.org/spreadsheetml/2006/main" count="750" uniqueCount="216">
  <si>
    <r>
      <t xml:space="preserve">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出</t>
    </r>
  </si>
  <si>
    <r>
      <t xml:space="preserve"> </t>
    </r>
    <r>
      <rPr>
        <sz val="12"/>
        <rFont val="新細明體"/>
        <family val="1"/>
      </rPr>
      <t>餘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額</t>
    </r>
  </si>
  <si>
    <r>
      <t xml:space="preserve">   </t>
    </r>
    <r>
      <rPr>
        <sz val="12"/>
        <rFont val="新細明體"/>
        <family val="1"/>
      </rPr>
      <t>摘</t>
    </r>
    <r>
      <rPr>
        <sz val="12"/>
        <rFont val="Times New Roman"/>
        <family val="1"/>
      </rPr>
      <t xml:space="preserve">                           </t>
    </r>
    <r>
      <rPr>
        <sz val="12"/>
        <rFont val="新細明體"/>
        <family val="1"/>
      </rPr>
      <t>要</t>
    </r>
  </si>
  <si>
    <r>
      <t xml:space="preserve">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入</t>
    </r>
  </si>
  <si>
    <r>
      <t xml:space="preserve">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出</t>
    </r>
  </si>
  <si>
    <r>
      <t xml:space="preserve"> </t>
    </r>
    <r>
      <rPr>
        <sz val="12"/>
        <rFont val="新細明體"/>
        <family val="1"/>
      </rPr>
      <t>餘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額</t>
    </r>
  </si>
  <si>
    <r>
      <t>製表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：</t>
    </r>
  </si>
  <si>
    <r>
      <t xml:space="preserve"> </t>
    </r>
    <r>
      <rPr>
        <sz val="12"/>
        <rFont val="新細明體"/>
        <family val="1"/>
      </rPr>
      <t>主計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：</t>
    </r>
  </si>
  <si>
    <t>班級</t>
  </si>
  <si>
    <t>餘額</t>
  </si>
  <si>
    <t>總計</t>
  </si>
  <si>
    <r>
      <t xml:space="preserve">   </t>
    </r>
    <r>
      <rPr>
        <sz val="12"/>
        <rFont val="新細明體"/>
        <family val="1"/>
      </rPr>
      <t>摘</t>
    </r>
    <r>
      <rPr>
        <sz val="12"/>
        <rFont val="Times New Roman"/>
        <family val="1"/>
      </rPr>
      <t xml:space="preserve">                           </t>
    </r>
    <r>
      <rPr>
        <sz val="12"/>
        <rFont val="新細明體"/>
        <family val="1"/>
      </rPr>
      <t>要</t>
    </r>
  </si>
  <si>
    <r>
      <t xml:space="preserve">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入</t>
    </r>
  </si>
  <si>
    <r>
      <t xml:space="preserve">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出</t>
    </r>
  </si>
  <si>
    <r>
      <t xml:space="preserve"> </t>
    </r>
    <r>
      <rPr>
        <sz val="12"/>
        <rFont val="新細明體"/>
        <family val="1"/>
      </rPr>
      <t>餘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額</t>
    </r>
  </si>
  <si>
    <r>
      <t>製表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：</t>
    </r>
  </si>
  <si>
    <t>總務主任：</t>
  </si>
  <si>
    <r>
      <t xml:space="preserve"> </t>
    </r>
    <r>
      <rPr>
        <sz val="12"/>
        <rFont val="新細明體"/>
        <family val="1"/>
      </rPr>
      <t>主計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：</t>
    </r>
  </si>
  <si>
    <t>校長：</t>
  </si>
  <si>
    <t>截至目前合計</t>
  </si>
  <si>
    <t>截至目前合計</t>
  </si>
  <si>
    <t>總務主任：</t>
  </si>
  <si>
    <t>校長：</t>
  </si>
  <si>
    <r>
      <t xml:space="preserve">   </t>
    </r>
    <r>
      <rPr>
        <sz val="12"/>
        <rFont val="新細明體"/>
        <family val="1"/>
      </rPr>
      <t>摘</t>
    </r>
    <r>
      <rPr>
        <sz val="12"/>
        <rFont val="Times New Roman"/>
        <family val="1"/>
      </rPr>
      <t xml:space="preserve">                           </t>
    </r>
    <r>
      <rPr>
        <sz val="12"/>
        <rFont val="新細明體"/>
        <family val="1"/>
      </rPr>
      <t>要</t>
    </r>
  </si>
  <si>
    <r>
      <t xml:space="preserve">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入</t>
    </r>
  </si>
  <si>
    <r>
      <t>製表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：</t>
    </r>
  </si>
  <si>
    <t>總務主任：</t>
  </si>
  <si>
    <r>
      <t xml:space="preserve"> </t>
    </r>
    <r>
      <rPr>
        <sz val="12"/>
        <rFont val="新細明體"/>
        <family val="1"/>
      </rPr>
      <t>主計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：</t>
    </r>
  </si>
  <si>
    <t>校長：</t>
  </si>
  <si>
    <r>
      <t xml:space="preserve">   </t>
    </r>
    <r>
      <rPr>
        <sz val="12"/>
        <rFont val="新細明體"/>
        <family val="1"/>
      </rPr>
      <t>摘</t>
    </r>
    <r>
      <rPr>
        <sz val="12"/>
        <rFont val="Times New Roman"/>
        <family val="1"/>
      </rPr>
      <t xml:space="preserve">                           </t>
    </r>
    <r>
      <rPr>
        <sz val="12"/>
        <rFont val="新細明體"/>
        <family val="1"/>
      </rPr>
      <t>要</t>
    </r>
  </si>
  <si>
    <r>
      <t xml:space="preserve">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入</t>
    </r>
  </si>
  <si>
    <r>
      <t xml:space="preserve">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出</t>
    </r>
  </si>
  <si>
    <r>
      <t xml:space="preserve"> </t>
    </r>
    <r>
      <rPr>
        <sz val="12"/>
        <rFont val="新細明體"/>
        <family val="1"/>
      </rPr>
      <t>餘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額</t>
    </r>
  </si>
  <si>
    <t>截至目前合計</t>
  </si>
  <si>
    <r>
      <t>製表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：</t>
    </r>
  </si>
  <si>
    <t>總務主任：</t>
  </si>
  <si>
    <r>
      <t xml:space="preserve"> </t>
    </r>
    <r>
      <rPr>
        <sz val="12"/>
        <rFont val="新細明體"/>
        <family val="1"/>
      </rPr>
      <t>主計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：</t>
    </r>
  </si>
  <si>
    <t>校長：</t>
  </si>
  <si>
    <r>
      <t xml:space="preserve">   </t>
    </r>
    <r>
      <rPr>
        <sz val="12"/>
        <rFont val="新細明體"/>
        <family val="1"/>
      </rPr>
      <t>摘</t>
    </r>
    <r>
      <rPr>
        <sz val="12"/>
        <rFont val="Times New Roman"/>
        <family val="1"/>
      </rPr>
      <t xml:space="preserve">                           </t>
    </r>
    <r>
      <rPr>
        <sz val="12"/>
        <rFont val="新細明體"/>
        <family val="1"/>
      </rPr>
      <t>要</t>
    </r>
  </si>
  <si>
    <r>
      <t xml:space="preserve">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入</t>
    </r>
  </si>
  <si>
    <r>
      <t xml:space="preserve">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出</t>
    </r>
  </si>
  <si>
    <r>
      <t xml:space="preserve"> </t>
    </r>
    <r>
      <rPr>
        <sz val="12"/>
        <rFont val="新細明體"/>
        <family val="1"/>
      </rPr>
      <t>餘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額</t>
    </r>
  </si>
  <si>
    <t>截至目前合計</t>
  </si>
  <si>
    <r>
      <t>製表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：</t>
    </r>
  </si>
  <si>
    <t>總務主任：</t>
  </si>
  <si>
    <r>
      <t xml:space="preserve"> </t>
    </r>
    <r>
      <rPr>
        <sz val="12"/>
        <rFont val="新細明體"/>
        <family val="1"/>
      </rPr>
      <t>主計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：</t>
    </r>
  </si>
  <si>
    <t>校長：</t>
  </si>
  <si>
    <t>沈祝如</t>
  </si>
  <si>
    <t>199</t>
  </si>
  <si>
    <t>冠品影印店</t>
  </si>
  <si>
    <t>吳惠蓉</t>
  </si>
  <si>
    <t>導師姓名</t>
  </si>
  <si>
    <t>132</t>
  </si>
  <si>
    <t>柯淑文</t>
  </si>
  <si>
    <r>
      <t xml:space="preserve">   </t>
    </r>
    <r>
      <rPr>
        <sz val="12"/>
        <rFont val="新細明體"/>
        <family val="1"/>
      </rPr>
      <t>摘</t>
    </r>
    <r>
      <rPr>
        <sz val="12"/>
        <rFont val="Times New Roman"/>
        <family val="1"/>
      </rPr>
      <t xml:space="preserve">                           </t>
    </r>
    <r>
      <rPr>
        <sz val="12"/>
        <rFont val="新細明體"/>
        <family val="1"/>
      </rPr>
      <t>要</t>
    </r>
  </si>
  <si>
    <r>
      <t xml:space="preserve">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入</t>
    </r>
  </si>
  <si>
    <r>
      <t xml:space="preserve">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出</t>
    </r>
  </si>
  <si>
    <r>
      <t xml:space="preserve"> </t>
    </r>
    <r>
      <rPr>
        <sz val="12"/>
        <rFont val="新細明體"/>
        <family val="1"/>
      </rPr>
      <t>餘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額</t>
    </r>
  </si>
  <si>
    <t>截至目前合計</t>
  </si>
  <si>
    <r>
      <t>製表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：</t>
    </r>
  </si>
  <si>
    <t>總務主任：</t>
  </si>
  <si>
    <r>
      <t xml:space="preserve"> </t>
    </r>
    <r>
      <rPr>
        <sz val="12"/>
        <rFont val="新細明體"/>
        <family val="1"/>
      </rPr>
      <t>主計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：</t>
    </r>
  </si>
  <si>
    <t>校長：</t>
  </si>
  <si>
    <t>月</t>
  </si>
  <si>
    <t>日</t>
  </si>
  <si>
    <t>編號</t>
  </si>
  <si>
    <t>年</t>
  </si>
  <si>
    <t>陳瀅如</t>
  </si>
  <si>
    <t>潘品良</t>
  </si>
  <si>
    <t>陳彩鳳</t>
  </si>
  <si>
    <t>洪滋穗</t>
  </si>
  <si>
    <t>李筱婷</t>
  </si>
  <si>
    <t>黃欣蕙</t>
  </si>
  <si>
    <t>何淑菁</t>
  </si>
  <si>
    <t>許雅卿</t>
  </si>
  <si>
    <t>邱芬玟</t>
  </si>
  <si>
    <t>吳惠蓉</t>
  </si>
  <si>
    <t>吳幼淑</t>
  </si>
  <si>
    <t>賴杏芳</t>
  </si>
  <si>
    <t>嘉義縣民雄鄉興中國小班級費收支明細</t>
  </si>
  <si>
    <t>班級費</t>
  </si>
  <si>
    <t>班級費-五.2</t>
  </si>
  <si>
    <t>學生數</t>
  </si>
  <si>
    <t>上學期應
入班級費</t>
  </si>
  <si>
    <t>逾時就無法請款了。</t>
  </si>
  <si>
    <t>陳美伶</t>
  </si>
  <si>
    <t>一年1班</t>
  </si>
  <si>
    <t>一年3班</t>
  </si>
  <si>
    <t>一年4班</t>
  </si>
  <si>
    <t>PS1.班級費金額=人數*30元；</t>
  </si>
  <si>
    <t xml:space="preserve"> </t>
  </si>
  <si>
    <t>二年1班</t>
  </si>
  <si>
    <t>二年2班</t>
  </si>
  <si>
    <t>二年3班</t>
  </si>
  <si>
    <t>二年4班</t>
  </si>
  <si>
    <t>PS3.班級費如有花費，應於1個月內提出核銷。</t>
  </si>
  <si>
    <t>彭麗娜</t>
  </si>
  <si>
    <t>吳東霖</t>
  </si>
  <si>
    <t>陳秋如</t>
  </si>
  <si>
    <t>吳秀姿</t>
  </si>
  <si>
    <t>葉俞汶</t>
  </si>
  <si>
    <r>
      <t>六年2班</t>
    </r>
  </si>
  <si>
    <r>
      <t>六年4班</t>
    </r>
  </si>
  <si>
    <t>五年2班</t>
  </si>
  <si>
    <t>五年3班</t>
  </si>
  <si>
    <t>五年4班</t>
  </si>
  <si>
    <t>卓宜政</t>
  </si>
  <si>
    <t>卓宜政</t>
  </si>
  <si>
    <r>
      <t>109</t>
    </r>
    <r>
      <rPr>
        <sz val="12"/>
        <rFont val="細明體"/>
        <family val="3"/>
      </rPr>
      <t>學年度上學期</t>
    </r>
  </si>
  <si>
    <t>一年2班</t>
  </si>
  <si>
    <t>四年2班</t>
  </si>
  <si>
    <t>四年3班</t>
  </si>
  <si>
    <t>四年4班</t>
  </si>
  <si>
    <t>四年5班</t>
  </si>
  <si>
    <t>五年1班</t>
  </si>
  <si>
    <t>一2</t>
  </si>
  <si>
    <t>一3</t>
  </si>
  <si>
    <t>一4</t>
  </si>
  <si>
    <t>二2</t>
  </si>
  <si>
    <t>二3</t>
  </si>
  <si>
    <t>二4</t>
  </si>
  <si>
    <t>三2</t>
  </si>
  <si>
    <t>三3</t>
  </si>
  <si>
    <t>三4</t>
  </si>
  <si>
    <t>四2</t>
  </si>
  <si>
    <t>四3</t>
  </si>
  <si>
    <t>四4</t>
  </si>
  <si>
    <t>四5</t>
  </si>
  <si>
    <t>五2</t>
  </si>
  <si>
    <t>五3</t>
  </si>
  <si>
    <t>六2</t>
  </si>
  <si>
    <t>六3</t>
  </si>
  <si>
    <t>六4</t>
  </si>
  <si>
    <r>
      <t>109</t>
    </r>
    <r>
      <rPr>
        <sz val="12"/>
        <rFont val="細明體"/>
        <family val="3"/>
      </rPr>
      <t>學年度下學期</t>
    </r>
  </si>
  <si>
    <t>影印費</t>
  </si>
  <si>
    <t>上學期應
入班級費</t>
  </si>
  <si>
    <t>四年1班</t>
  </si>
  <si>
    <t>廖敏伶</t>
  </si>
  <si>
    <t>陳美潓</t>
  </si>
  <si>
    <t>周昱君</t>
  </si>
  <si>
    <t>蔡俊儒</t>
  </si>
  <si>
    <t>五年5班</t>
  </si>
  <si>
    <r>
      <t>110</t>
    </r>
    <r>
      <rPr>
        <sz val="12"/>
        <rFont val="細明體"/>
        <family val="3"/>
      </rPr>
      <t>學年度上學期</t>
    </r>
  </si>
  <si>
    <r>
      <t>110</t>
    </r>
    <r>
      <rPr>
        <sz val="12"/>
        <rFont val="細明體"/>
        <family val="3"/>
      </rPr>
      <t>學年度下學期</t>
    </r>
  </si>
  <si>
    <t>110年度結算應於110年10月31日核銷完畢。</t>
  </si>
  <si>
    <t>陳淑玲</t>
  </si>
  <si>
    <t>補4-2建居</t>
  </si>
  <si>
    <t>賴羿䨝</t>
  </si>
  <si>
    <t>吳昱霆</t>
  </si>
  <si>
    <t>林欣欣</t>
  </si>
  <si>
    <t>蘇宥騫</t>
  </si>
  <si>
    <r>
      <t>111</t>
    </r>
    <r>
      <rPr>
        <sz val="12"/>
        <rFont val="細明體"/>
        <family val="3"/>
      </rPr>
      <t>學年度上學期</t>
    </r>
  </si>
  <si>
    <r>
      <t>六年3班</t>
    </r>
  </si>
  <si>
    <r>
      <t>六年5班</t>
    </r>
  </si>
  <si>
    <t>PS2.111年9月已匯入111學年度第1學期班級費及進行110下影印費扣款；</t>
  </si>
  <si>
    <t>PS.3.111年度班級費請於111年10月31日前核銷完畢；</t>
  </si>
  <si>
    <t>PS2.扣除費用為：111學年度上學期影印費</t>
  </si>
  <si>
    <t>PS4.112年9月份還會匯入一筆班級費及進行111學年度下學期影印費扣款</t>
  </si>
  <si>
    <r>
      <t>111</t>
    </r>
    <r>
      <rPr>
        <sz val="12"/>
        <rFont val="細明體"/>
        <family val="3"/>
      </rPr>
      <t>學年度下學期</t>
    </r>
  </si>
  <si>
    <t>112年度各班班級費明細</t>
  </si>
  <si>
    <t>112</t>
  </si>
  <si>
    <r>
      <t>三年</t>
    </r>
    <r>
      <rPr>
        <sz val="18"/>
        <color indexed="8"/>
        <rFont val="Times New Roman"/>
        <family val="1"/>
      </rPr>
      <t>2班</t>
    </r>
  </si>
  <si>
    <r>
      <t>三年</t>
    </r>
    <r>
      <rPr>
        <sz val="18"/>
        <color indexed="8"/>
        <rFont val="Times New Roman"/>
        <family val="1"/>
      </rPr>
      <t>3班</t>
    </r>
  </si>
  <si>
    <r>
      <t>三年</t>
    </r>
    <r>
      <rPr>
        <sz val="18"/>
        <color indexed="8"/>
        <rFont val="Times New Roman"/>
        <family val="1"/>
      </rPr>
      <t>4班</t>
    </r>
  </si>
  <si>
    <r>
      <t>三年1</t>
    </r>
    <r>
      <rPr>
        <sz val="18"/>
        <color indexed="8"/>
        <rFont val="細明體"/>
        <family val="3"/>
      </rPr>
      <t>班</t>
    </r>
  </si>
  <si>
    <r>
      <t>六年1</t>
    </r>
    <r>
      <rPr>
        <sz val="18"/>
        <color indexed="8"/>
        <rFont val="細明體"/>
        <family val="3"/>
      </rPr>
      <t>班</t>
    </r>
  </si>
  <si>
    <t>序號</t>
  </si>
  <si>
    <t>班級</t>
  </si>
  <si>
    <t>導師姓名</t>
  </si>
  <si>
    <t>黑白張數(彩色)</t>
  </si>
  <si>
    <t>影印卡張數</t>
  </si>
  <si>
    <t>扣除卡片後張數</t>
  </si>
  <si>
    <t>金額</t>
  </si>
  <si>
    <t>一1</t>
  </si>
  <si>
    <t>許雅卿</t>
  </si>
  <si>
    <t>596(19)</t>
  </si>
  <si>
    <t>賴羿䨝</t>
  </si>
  <si>
    <t>陳美伶</t>
  </si>
  <si>
    <t>1148(6)</t>
  </si>
  <si>
    <t>彭麗娜</t>
  </si>
  <si>
    <t>二1</t>
  </si>
  <si>
    <t>陳淑玲</t>
  </si>
  <si>
    <t>沈祝如</t>
  </si>
  <si>
    <t>719(1)</t>
  </si>
  <si>
    <t>陳秋如</t>
  </si>
  <si>
    <t>黃欣蕙</t>
  </si>
  <si>
    <t>744(5)</t>
  </si>
  <si>
    <t>三1</t>
  </si>
  <si>
    <t>陳美潓</t>
  </si>
  <si>
    <t>1475(12)</t>
  </si>
  <si>
    <t>吳昱霆</t>
  </si>
  <si>
    <t>邱芬玟</t>
  </si>
  <si>
    <t>四1</t>
  </si>
  <si>
    <t>洪滋穗</t>
  </si>
  <si>
    <t>陳彩鳳</t>
  </si>
  <si>
    <t>周昱君</t>
  </si>
  <si>
    <t>陳瀅如</t>
  </si>
  <si>
    <t>李筱婷</t>
  </si>
  <si>
    <t>五1</t>
  </si>
  <si>
    <t>葉俞玟</t>
  </si>
  <si>
    <t>林欣欣</t>
  </si>
  <si>
    <t>五4</t>
  </si>
  <si>
    <t>820(1)</t>
  </si>
  <si>
    <t>五5</t>
  </si>
  <si>
    <t>蘇宥騫</t>
  </si>
  <si>
    <t>六1</t>
  </si>
  <si>
    <t>卓宜政</t>
  </si>
  <si>
    <t>745(64)</t>
  </si>
  <si>
    <t>潘品良</t>
  </si>
  <si>
    <t>910(14)</t>
  </si>
  <si>
    <t>吳秀姿</t>
  </si>
  <si>
    <t>784(5)</t>
  </si>
  <si>
    <t>吳東霖</t>
  </si>
  <si>
    <t>六5</t>
  </si>
  <si>
    <t>柯淑文</t>
  </si>
  <si>
    <t>賴杏芳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</si>
</sst>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&quot;月&quot;d&quot;日&quot;;@"/>
    <numFmt numFmtId="178" formatCode="[$-404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mm\-yyyy"/>
    <numFmt numFmtId="183" formatCode="[$-404]e&quot;年&quot;m&quot;月&quot;d&quot;日&quot;;@"/>
    <numFmt numFmtId="184" formatCode="0_);[Red]\(0\)"/>
    <numFmt numFmtId="185" formatCode="#,##0_ "/>
    <numFmt numFmtId="186" formatCode="#,##0_);[Red]\(#,##0\)"/>
    <numFmt numFmtId="187" formatCode="0_ "/>
    <numFmt numFmtId="188" formatCode="0_);\(0\)"/>
    <numFmt numFmtId="189" formatCode="[$€-2]\ #,##0.00_);[Red]\([$€-2]\ #,##0.00\)"/>
  </numFmts>
  <fonts count="7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9"/>
      <name val="細明體"/>
      <family val="3"/>
    </font>
    <font>
      <sz val="10"/>
      <name val="新細明體"/>
      <family val="1"/>
    </font>
    <font>
      <sz val="11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8"/>
      <color indexed="8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sz val="14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8"/>
      <color indexed="8"/>
      <name val="細明體"/>
      <family val="3"/>
    </font>
    <font>
      <sz val="18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8"/>
      <color indexed="8"/>
      <name val="新細明體"/>
      <family val="1"/>
    </font>
    <font>
      <sz val="16"/>
      <color indexed="8"/>
      <name val="新細明體"/>
      <family val="1"/>
    </font>
    <font>
      <b/>
      <sz val="16"/>
      <color indexed="8"/>
      <name val="新細明體"/>
      <family val="1"/>
    </font>
    <font>
      <sz val="14"/>
      <color indexed="8"/>
      <name val="新細明體"/>
      <family val="1"/>
    </font>
    <font>
      <sz val="8"/>
      <color indexed="8"/>
      <name val="新細明體"/>
      <family val="1"/>
    </font>
    <font>
      <sz val="14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theme="1"/>
      <name val="新細明體"/>
      <family val="1"/>
    </font>
    <font>
      <sz val="12"/>
      <color theme="1"/>
      <name val="新細明體"/>
      <family val="1"/>
    </font>
    <font>
      <sz val="16"/>
      <color theme="1"/>
      <name val="新細明體"/>
      <family val="1"/>
    </font>
    <font>
      <b/>
      <sz val="16"/>
      <color theme="1"/>
      <name val="新細明體"/>
      <family val="1"/>
    </font>
    <font>
      <sz val="18"/>
      <color theme="1"/>
      <name val="新細明體"/>
      <family val="1"/>
    </font>
    <font>
      <sz val="14"/>
      <color theme="1"/>
      <name val="新細明體"/>
      <family val="1"/>
    </font>
    <font>
      <sz val="8"/>
      <color theme="1"/>
      <name val="新細明體"/>
      <family val="1"/>
    </font>
    <font>
      <sz val="14"/>
      <color theme="1"/>
      <name val="標楷體"/>
      <family val="4"/>
    </font>
    <font>
      <sz val="14"/>
      <color rgb="FF333333"/>
      <name val="標楷體"/>
      <family val="4"/>
    </font>
    <font>
      <sz val="14"/>
      <color theme="1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0" fillId="0" borderId="11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 vertical="center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13" xfId="0" applyFont="1" applyBorder="1" applyAlignment="1">
      <alignment/>
    </xf>
    <xf numFmtId="177" fontId="0" fillId="0" borderId="10" xfId="0" applyNumberFormat="1" applyBorder="1" applyAlignment="1">
      <alignment/>
    </xf>
    <xf numFmtId="177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177" fontId="5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9" fillId="0" borderId="10" xfId="0" applyFon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177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186" fontId="15" fillId="0" borderId="10" xfId="0" applyNumberFormat="1" applyFont="1" applyBorder="1" applyAlignment="1">
      <alignment vertical="center"/>
    </xf>
    <xf numFmtId="49" fontId="0" fillId="0" borderId="14" xfId="0" applyNumberFormat="1" applyBorder="1" applyAlignment="1">
      <alignment/>
    </xf>
    <xf numFmtId="0" fontId="1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0" fillId="0" borderId="15" xfId="0" applyBorder="1" applyAlignment="1">
      <alignment vertical="top" wrapText="1"/>
    </xf>
    <xf numFmtId="0" fontId="3" fillId="0" borderId="13" xfId="33" applyFont="1" applyBorder="1" applyAlignment="1">
      <alignment/>
      <protection/>
    </xf>
    <xf numFmtId="0" fontId="3" fillId="0" borderId="16" xfId="33" applyFont="1" applyBorder="1" applyAlignment="1">
      <alignment/>
      <protection/>
    </xf>
    <xf numFmtId="0" fontId="3" fillId="0" borderId="17" xfId="33" applyFont="1" applyBorder="1" applyAlignment="1">
      <alignment/>
      <protection/>
    </xf>
    <xf numFmtId="0" fontId="6" fillId="0" borderId="14" xfId="0" applyFont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3" fillId="33" borderId="10" xfId="33" applyFont="1" applyFill="1" applyBorder="1" applyAlignment="1">
      <alignment horizontal="center" vertical="center"/>
      <protection/>
    </xf>
    <xf numFmtId="0" fontId="14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left"/>
    </xf>
    <xf numFmtId="0" fontId="15" fillId="33" borderId="10" xfId="0" applyFont="1" applyFill="1" applyBorder="1" applyAlignment="1">
      <alignment horizontal="center" vertical="center"/>
    </xf>
    <xf numFmtId="186" fontId="19" fillId="0" borderId="10" xfId="0" applyNumberFormat="1" applyFont="1" applyBorder="1" applyAlignment="1">
      <alignment vertical="center"/>
    </xf>
    <xf numFmtId="0" fontId="60" fillId="33" borderId="13" xfId="33" applyFont="1" applyFill="1" applyBorder="1" applyAlignment="1">
      <alignment vertical="center"/>
      <protection/>
    </xf>
    <xf numFmtId="0" fontId="60" fillId="33" borderId="0" xfId="33" applyFont="1" applyFill="1" applyBorder="1" applyAlignment="1">
      <alignment horizontal="center" vertical="center"/>
      <protection/>
    </xf>
    <xf numFmtId="0" fontId="61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vertical="center"/>
    </xf>
    <xf numFmtId="0" fontId="14" fillId="0" borderId="10" xfId="0" applyFont="1" applyBorder="1" applyAlignment="1">
      <alignment horizontal="center"/>
    </xf>
    <xf numFmtId="178" fontId="62" fillId="33" borderId="0" xfId="33" applyNumberFormat="1" applyFont="1" applyFill="1" applyBorder="1" applyAlignment="1">
      <alignment horizontal="center" vertical="center"/>
      <protection/>
    </xf>
    <xf numFmtId="0" fontId="63" fillId="33" borderId="13" xfId="33" applyFont="1" applyFill="1" applyBorder="1" applyAlignment="1">
      <alignment vertical="center"/>
      <protection/>
    </xf>
    <xf numFmtId="0" fontId="63" fillId="33" borderId="0" xfId="33" applyFont="1" applyFill="1" applyBorder="1" applyAlignment="1">
      <alignment horizontal="center" vertical="center"/>
      <protection/>
    </xf>
    <xf numFmtId="0" fontId="62" fillId="33" borderId="0" xfId="33" applyFont="1" applyFill="1" applyBorder="1" applyAlignment="1">
      <alignment horizontal="center" vertical="center"/>
      <protection/>
    </xf>
    <xf numFmtId="0" fontId="62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vertical="center"/>
    </xf>
    <xf numFmtId="178" fontId="62" fillId="33" borderId="13" xfId="33" applyNumberFormat="1" applyFont="1" applyFill="1" applyBorder="1" applyAlignment="1">
      <alignment horizontal="center" vertical="center"/>
      <protection/>
    </xf>
    <xf numFmtId="0" fontId="64" fillId="33" borderId="10" xfId="33" applyFont="1" applyFill="1" applyBorder="1" applyAlignment="1">
      <alignment horizontal="center" vertical="center"/>
      <protection/>
    </xf>
    <xf numFmtId="0" fontId="65" fillId="33" borderId="10" xfId="33" applyFont="1" applyFill="1" applyBorder="1" applyAlignment="1">
      <alignment horizontal="center" vertical="center"/>
      <protection/>
    </xf>
    <xf numFmtId="0" fontId="66" fillId="33" borderId="10" xfId="33" applyFont="1" applyFill="1" applyBorder="1" applyAlignment="1">
      <alignment horizontal="center" vertical="center" wrapText="1"/>
      <protection/>
    </xf>
    <xf numFmtId="0" fontId="64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vertical="center"/>
    </xf>
    <xf numFmtId="0" fontId="61" fillId="33" borderId="0" xfId="0" applyFont="1" applyFill="1" applyBorder="1" applyAlignment="1">
      <alignment vertical="center"/>
    </xf>
    <xf numFmtId="0" fontId="64" fillId="33" borderId="10" xfId="33" applyFont="1" applyFill="1" applyBorder="1" applyAlignment="1">
      <alignment horizontal="distributed" vertical="center"/>
      <protection/>
    </xf>
    <xf numFmtId="49" fontId="5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186" fontId="18" fillId="0" borderId="10" xfId="0" applyNumberFormat="1" applyFont="1" applyBorder="1" applyAlignment="1">
      <alignment horizontal="right" vertical="center"/>
    </xf>
    <xf numFmtId="186" fontId="18" fillId="33" borderId="10" xfId="0" applyNumberFormat="1" applyFont="1" applyFill="1" applyBorder="1" applyAlignment="1">
      <alignment horizontal="right" vertical="center"/>
    </xf>
    <xf numFmtId="0" fontId="60" fillId="34" borderId="13" xfId="33" applyFont="1" applyFill="1" applyBorder="1" applyAlignment="1">
      <alignment vertical="center"/>
      <protection/>
    </xf>
    <xf numFmtId="0" fontId="64" fillId="33" borderId="0" xfId="0" applyFont="1" applyFill="1" applyAlignment="1">
      <alignment horizontal="center" vertical="center"/>
    </xf>
    <xf numFmtId="0" fontId="60" fillId="33" borderId="13" xfId="33" applyFont="1" applyFill="1" applyBorder="1" applyAlignment="1">
      <alignment horizontal="center" vertical="center"/>
      <protection/>
    </xf>
    <xf numFmtId="0" fontId="63" fillId="33" borderId="13" xfId="33" applyFont="1" applyFill="1" applyBorder="1" applyAlignment="1">
      <alignment horizontal="center" vertical="center"/>
      <protection/>
    </xf>
    <xf numFmtId="0" fontId="60" fillId="34" borderId="13" xfId="33" applyFont="1" applyFill="1" applyBorder="1" applyAlignment="1">
      <alignment horizontal="center" vertical="center"/>
      <protection/>
    </xf>
    <xf numFmtId="0" fontId="60" fillId="35" borderId="13" xfId="33" applyFont="1" applyFill="1" applyBorder="1" applyAlignment="1">
      <alignment vertical="center"/>
      <protection/>
    </xf>
    <xf numFmtId="0" fontId="63" fillId="35" borderId="13" xfId="33" applyFont="1" applyFill="1" applyBorder="1" applyAlignment="1">
      <alignment horizontal="center" vertical="center"/>
      <protection/>
    </xf>
    <xf numFmtId="0" fontId="63" fillId="35" borderId="13" xfId="33" applyFont="1" applyFill="1" applyBorder="1" applyAlignment="1">
      <alignment vertical="center"/>
      <protection/>
    </xf>
    <xf numFmtId="0" fontId="63" fillId="35" borderId="0" xfId="33" applyFont="1" applyFill="1" applyBorder="1" applyAlignment="1">
      <alignment horizontal="center" vertical="center"/>
      <protection/>
    </xf>
    <xf numFmtId="0" fontId="62" fillId="35" borderId="0" xfId="33" applyFont="1" applyFill="1" applyBorder="1" applyAlignment="1">
      <alignment horizontal="center" vertical="center"/>
      <protection/>
    </xf>
    <xf numFmtId="0" fontId="62" fillId="35" borderId="0" xfId="0" applyFont="1" applyFill="1" applyAlignment="1">
      <alignment horizontal="center" vertical="center"/>
    </xf>
    <xf numFmtId="178" fontId="62" fillId="35" borderId="0" xfId="33" applyNumberFormat="1" applyFont="1" applyFill="1" applyBorder="1" applyAlignment="1">
      <alignment horizontal="center" vertical="center"/>
      <protection/>
    </xf>
    <xf numFmtId="0" fontId="62" fillId="35" borderId="0" xfId="0" applyFont="1" applyFill="1" applyAlignment="1">
      <alignment vertical="center"/>
    </xf>
    <xf numFmtId="0" fontId="61" fillId="35" borderId="0" xfId="0" applyFont="1" applyFill="1" applyAlignment="1">
      <alignment vertical="center"/>
    </xf>
    <xf numFmtId="0" fontId="60" fillId="35" borderId="13" xfId="33" applyFont="1" applyFill="1" applyBorder="1" applyAlignment="1">
      <alignment horizontal="center" vertical="center"/>
      <protection/>
    </xf>
    <xf numFmtId="0" fontId="60" fillId="35" borderId="0" xfId="33" applyFont="1" applyFill="1" applyBorder="1" applyAlignment="1">
      <alignment horizontal="center" vertical="center"/>
      <protection/>
    </xf>
    <xf numFmtId="0" fontId="64" fillId="35" borderId="0" xfId="33" applyFont="1" applyFill="1" applyBorder="1" applyAlignment="1">
      <alignment horizontal="center" vertical="center"/>
      <protection/>
    </xf>
    <xf numFmtId="0" fontId="61" fillId="35" borderId="0" xfId="0" applyFont="1" applyFill="1" applyAlignment="1">
      <alignment horizontal="center" vertical="center"/>
    </xf>
    <xf numFmtId="0" fontId="64" fillId="33" borderId="10" xfId="0" applyFont="1" applyFill="1" applyBorder="1" applyAlignment="1">
      <alignment vertical="center"/>
    </xf>
    <xf numFmtId="0" fontId="61" fillId="33" borderId="14" xfId="0" applyFont="1" applyFill="1" applyBorder="1" applyAlignment="1">
      <alignment vertical="center"/>
    </xf>
    <xf numFmtId="0" fontId="64" fillId="33" borderId="0" xfId="33" applyFont="1" applyFill="1" applyBorder="1" applyAlignment="1">
      <alignment horizontal="center" vertical="center"/>
      <protection/>
    </xf>
    <xf numFmtId="0" fontId="64" fillId="33" borderId="18" xfId="33" applyFont="1" applyFill="1" applyBorder="1" applyAlignment="1">
      <alignment horizontal="center" vertical="center"/>
      <protection/>
    </xf>
    <xf numFmtId="0" fontId="67" fillId="0" borderId="10" xfId="0" applyFont="1" applyBorder="1" applyAlignment="1">
      <alignment vertical="center"/>
    </xf>
    <xf numFmtId="187" fontId="67" fillId="0" borderId="10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68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87" fontId="15" fillId="0" borderId="10" xfId="0" applyNumberFormat="1" applyFont="1" applyBorder="1" applyAlignment="1">
      <alignment vertical="center"/>
    </xf>
    <xf numFmtId="0" fontId="69" fillId="0" borderId="0" xfId="0" applyFont="1" applyAlignment="1">
      <alignment vertical="center"/>
    </xf>
    <xf numFmtId="0" fontId="64" fillId="33" borderId="0" xfId="33" applyFont="1" applyFill="1" applyBorder="1" applyAlignment="1">
      <alignment horizontal="center" vertical="center"/>
      <protection/>
    </xf>
    <xf numFmtId="178" fontId="65" fillId="33" borderId="0" xfId="33" applyNumberFormat="1" applyFont="1" applyFill="1" applyBorder="1" applyAlignment="1">
      <alignment horizontal="center" vertical="center"/>
      <protection/>
    </xf>
    <xf numFmtId="0" fontId="64" fillId="33" borderId="18" xfId="33" applyFont="1" applyFill="1" applyBorder="1" applyAlignment="1">
      <alignment horizontal="center" vertical="center"/>
      <protection/>
    </xf>
    <xf numFmtId="0" fontId="64" fillId="33" borderId="14" xfId="33" applyFont="1" applyFill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G20" sqref="G20"/>
    </sheetView>
  </sheetViews>
  <sheetFormatPr defaultColWidth="9.00390625" defaultRowHeight="16.5"/>
  <cols>
    <col min="1" max="1" width="12.125" style="70" customWidth="1"/>
    <col min="2" max="2" width="14.25390625" style="69" customWidth="1"/>
    <col min="3" max="3" width="7.50390625" style="69" customWidth="1"/>
    <col min="4" max="4" width="7.375" style="69" customWidth="1"/>
    <col min="5" max="5" width="9.375" style="69" customWidth="1"/>
    <col min="6" max="6" width="13.00390625" style="70" customWidth="1"/>
    <col min="7" max="7" width="12.125" style="69" customWidth="1"/>
    <col min="8" max="8" width="7.875" style="69" customWidth="1"/>
    <col min="9" max="9" width="7.25390625" style="69" customWidth="1"/>
    <col min="10" max="10" width="8.50390625" style="69" customWidth="1"/>
    <col min="11" max="16384" width="9.00390625" style="70" customWidth="1"/>
  </cols>
  <sheetData>
    <row r="1" spans="1:10" ht="24">
      <c r="A1" s="124" t="s">
        <v>159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4">
      <c r="A2" s="67" t="s">
        <v>89</v>
      </c>
      <c r="B2" s="97"/>
      <c r="C2" s="67"/>
      <c r="D2" s="68"/>
      <c r="E2" s="115"/>
      <c r="F2" s="115"/>
      <c r="H2" s="125">
        <v>44995</v>
      </c>
      <c r="I2" s="125"/>
      <c r="J2" s="125"/>
    </row>
    <row r="3" spans="1:10" ht="24">
      <c r="A3" s="67" t="s">
        <v>156</v>
      </c>
      <c r="B3" s="97"/>
      <c r="C3" s="67"/>
      <c r="D3" s="68"/>
      <c r="E3" s="115"/>
      <c r="F3" s="115"/>
      <c r="H3" s="72" t="s">
        <v>90</v>
      </c>
      <c r="I3" s="72"/>
      <c r="J3" s="72"/>
    </row>
    <row r="4" spans="1:11" ht="21.75" hidden="1">
      <c r="A4" s="73" t="s">
        <v>154</v>
      </c>
      <c r="B4" s="98"/>
      <c r="C4" s="73"/>
      <c r="D4" s="74"/>
      <c r="E4" s="75"/>
      <c r="F4" s="75"/>
      <c r="G4" s="76"/>
      <c r="H4" s="72"/>
      <c r="I4" s="72"/>
      <c r="J4" s="72"/>
      <c r="K4" s="77"/>
    </row>
    <row r="5" spans="1:17" s="108" customFormat="1" ht="24">
      <c r="A5" s="100" t="s">
        <v>95</v>
      </c>
      <c r="B5" s="101"/>
      <c r="C5" s="102"/>
      <c r="D5" s="103"/>
      <c r="E5" s="104"/>
      <c r="F5" s="104"/>
      <c r="G5" s="105"/>
      <c r="H5" s="106"/>
      <c r="I5" s="106"/>
      <c r="J5" s="106"/>
      <c r="K5" s="107"/>
      <c r="M5" s="70"/>
      <c r="N5" s="70"/>
      <c r="O5" s="70"/>
      <c r="P5" s="70"/>
      <c r="Q5" s="70"/>
    </row>
    <row r="6" spans="1:17" s="108" customFormat="1" ht="21.75">
      <c r="A6" s="102" t="s">
        <v>157</v>
      </c>
      <c r="B6" s="101"/>
      <c r="C6" s="102"/>
      <c r="D6" s="103"/>
      <c r="E6" s="104"/>
      <c r="F6" s="104"/>
      <c r="G6" s="105"/>
      <c r="H6" s="106"/>
      <c r="I6" s="106"/>
      <c r="J6" s="106"/>
      <c r="K6" s="107"/>
      <c r="L6" s="107"/>
      <c r="M6" s="70"/>
      <c r="N6" s="70"/>
      <c r="O6" s="70"/>
      <c r="P6" s="70"/>
      <c r="Q6" s="70"/>
    </row>
    <row r="7" spans="1:17" s="108" customFormat="1" ht="24" hidden="1">
      <c r="A7" s="100" t="s">
        <v>144</v>
      </c>
      <c r="B7" s="109"/>
      <c r="C7" s="100"/>
      <c r="D7" s="110"/>
      <c r="E7" s="111"/>
      <c r="F7" s="111"/>
      <c r="G7" s="112"/>
      <c r="H7" s="106"/>
      <c r="I7" s="106"/>
      <c r="J7" s="106"/>
      <c r="M7" s="70"/>
      <c r="N7" s="70"/>
      <c r="O7" s="70"/>
      <c r="P7" s="70"/>
      <c r="Q7" s="70"/>
    </row>
    <row r="8" spans="1:10" ht="24" hidden="1">
      <c r="A8" s="67" t="s">
        <v>155</v>
      </c>
      <c r="B8" s="97"/>
      <c r="C8" s="67"/>
      <c r="D8" s="68"/>
      <c r="E8" s="115"/>
      <c r="F8" s="115"/>
      <c r="H8" s="72"/>
      <c r="I8" s="72"/>
      <c r="J8" s="72"/>
    </row>
    <row r="9" spans="1:10" ht="24" hidden="1">
      <c r="A9" s="95" t="s">
        <v>84</v>
      </c>
      <c r="B9" s="99"/>
      <c r="C9" s="95"/>
      <c r="D9" s="68"/>
      <c r="E9" s="115"/>
      <c r="F9" s="115"/>
      <c r="H9" s="78"/>
      <c r="I9" s="78"/>
      <c r="J9" s="78"/>
    </row>
    <row r="10" spans="1:10" ht="24">
      <c r="A10" s="79" t="s">
        <v>8</v>
      </c>
      <c r="B10" s="79" t="s">
        <v>51</v>
      </c>
      <c r="C10" s="80" t="s">
        <v>82</v>
      </c>
      <c r="D10" s="81" t="s">
        <v>135</v>
      </c>
      <c r="E10" s="79" t="s">
        <v>9</v>
      </c>
      <c r="F10" s="79" t="s">
        <v>8</v>
      </c>
      <c r="G10" s="79" t="s">
        <v>51</v>
      </c>
      <c r="H10" s="80" t="s">
        <v>82</v>
      </c>
      <c r="I10" s="81" t="s">
        <v>83</v>
      </c>
      <c r="J10" s="79" t="s">
        <v>9</v>
      </c>
    </row>
    <row r="11" spans="1:10" ht="24">
      <c r="A11" s="79" t="s">
        <v>86</v>
      </c>
      <c r="B11" s="79" t="str">
        <f>'11雅卿'!H1</f>
        <v>許雅卿</v>
      </c>
      <c r="C11" s="82">
        <v>19</v>
      </c>
      <c r="D11" s="82">
        <f>C11*30</f>
        <v>570</v>
      </c>
      <c r="E11" s="79">
        <f>'11雅卿'!H35</f>
        <v>266</v>
      </c>
      <c r="F11" s="79" t="s">
        <v>136</v>
      </c>
      <c r="G11" s="79" t="str">
        <f>'41滋穗'!H1</f>
        <v>洪滋穗</v>
      </c>
      <c r="H11" s="82">
        <v>22</v>
      </c>
      <c r="I11" s="82">
        <f>H11*30</f>
        <v>660</v>
      </c>
      <c r="J11" s="79">
        <f>'41滋穗'!H35</f>
        <v>-173</v>
      </c>
    </row>
    <row r="12" spans="1:10" ht="24">
      <c r="A12" s="79" t="s">
        <v>109</v>
      </c>
      <c r="B12" s="79" t="s">
        <v>147</v>
      </c>
      <c r="C12" s="80">
        <v>20</v>
      </c>
      <c r="D12" s="82">
        <f>C12*30</f>
        <v>600</v>
      </c>
      <c r="E12" s="79">
        <f>'羿䨝'!H35</f>
        <v>484</v>
      </c>
      <c r="F12" s="79" t="s">
        <v>110</v>
      </c>
      <c r="G12" s="79" t="str">
        <f>'彩鳳'!H1</f>
        <v>陳彩鳳</v>
      </c>
      <c r="H12" s="82">
        <v>22</v>
      </c>
      <c r="I12" s="82">
        <f aca="true" t="shared" si="0" ref="I12:I28">H12*30</f>
        <v>660</v>
      </c>
      <c r="J12" s="79">
        <f>'彩鳳'!H21</f>
        <v>660</v>
      </c>
    </row>
    <row r="13" spans="1:10" ht="24">
      <c r="A13" s="79" t="s">
        <v>87</v>
      </c>
      <c r="B13" s="79" t="s">
        <v>85</v>
      </c>
      <c r="C13" s="82">
        <v>20</v>
      </c>
      <c r="D13" s="82">
        <f>C13*30</f>
        <v>600</v>
      </c>
      <c r="E13" s="82">
        <f>'美伶'!H21</f>
        <v>120</v>
      </c>
      <c r="F13" s="79" t="s">
        <v>111</v>
      </c>
      <c r="G13" s="82" t="s">
        <v>139</v>
      </c>
      <c r="H13" s="82">
        <v>22</v>
      </c>
      <c r="I13" s="82">
        <f t="shared" si="0"/>
        <v>660</v>
      </c>
      <c r="J13" s="82">
        <f>'昱君'!H21</f>
        <v>182</v>
      </c>
    </row>
    <row r="14" spans="1:10" ht="24">
      <c r="A14" s="79" t="s">
        <v>88</v>
      </c>
      <c r="B14" s="79" t="str">
        <f>'麗娜'!H1</f>
        <v>彭麗娜</v>
      </c>
      <c r="C14" s="79">
        <v>20</v>
      </c>
      <c r="D14" s="82">
        <f>C14*30</f>
        <v>600</v>
      </c>
      <c r="E14" s="82">
        <f>'麗娜'!H33</f>
        <v>-99</v>
      </c>
      <c r="F14" s="79" t="s">
        <v>112</v>
      </c>
      <c r="G14" s="79" t="str">
        <f>'瀅如'!H1</f>
        <v>陳瀅如</v>
      </c>
      <c r="H14" s="82">
        <v>23</v>
      </c>
      <c r="I14" s="82">
        <f t="shared" si="0"/>
        <v>690</v>
      </c>
      <c r="J14" s="79">
        <f>'瀅如'!H34</f>
        <v>458</v>
      </c>
    </row>
    <row r="15" spans="1:10" ht="24">
      <c r="A15" s="79"/>
      <c r="B15" s="79"/>
      <c r="C15" s="80"/>
      <c r="D15" s="81"/>
      <c r="E15" s="79"/>
      <c r="F15" s="79" t="s">
        <v>113</v>
      </c>
      <c r="G15" s="79" t="str">
        <f>'筱婷'!H1</f>
        <v>李筱婷</v>
      </c>
      <c r="H15" s="82">
        <v>15</v>
      </c>
      <c r="I15" s="82">
        <f t="shared" si="0"/>
        <v>450</v>
      </c>
      <c r="J15" s="79">
        <f>'筱婷'!H22</f>
        <v>82</v>
      </c>
    </row>
    <row r="16" spans="1:10" ht="24">
      <c r="A16" s="79"/>
      <c r="B16" s="79"/>
      <c r="C16" s="80"/>
      <c r="D16" s="81"/>
      <c r="E16" s="79"/>
      <c r="F16" s="79"/>
      <c r="G16" s="79"/>
      <c r="H16" s="79"/>
      <c r="I16" s="82"/>
      <c r="J16" s="79"/>
    </row>
    <row r="17" spans="1:10" ht="24">
      <c r="A17" s="79"/>
      <c r="B17" s="79"/>
      <c r="C17" s="80"/>
      <c r="D17" s="81"/>
      <c r="E17" s="79"/>
      <c r="F17" s="79"/>
      <c r="G17" s="79"/>
      <c r="H17" s="79"/>
      <c r="I17" s="82"/>
      <c r="J17" s="79"/>
    </row>
    <row r="18" spans="1:10" ht="24">
      <c r="A18" s="79" t="s">
        <v>91</v>
      </c>
      <c r="B18" s="79" t="str">
        <f>'21淑玲'!H1</f>
        <v>陳淑玲</v>
      </c>
      <c r="C18" s="82">
        <v>22</v>
      </c>
      <c r="D18" s="82">
        <f>C18*30</f>
        <v>660</v>
      </c>
      <c r="E18" s="79">
        <f>'21淑玲'!H34</f>
        <v>414</v>
      </c>
      <c r="F18" s="79" t="s">
        <v>114</v>
      </c>
      <c r="G18" s="79" t="s">
        <v>100</v>
      </c>
      <c r="H18" s="80">
        <v>19</v>
      </c>
      <c r="I18" s="82">
        <f t="shared" si="0"/>
        <v>570</v>
      </c>
      <c r="J18" s="79">
        <f>'51俞汶'!H35</f>
        <v>164</v>
      </c>
    </row>
    <row r="19" spans="1:10" ht="24">
      <c r="A19" s="79" t="s">
        <v>92</v>
      </c>
      <c r="B19" s="79" t="str">
        <f>'祝如'!H1</f>
        <v>沈祝如</v>
      </c>
      <c r="C19" s="82">
        <v>21</v>
      </c>
      <c r="D19" s="82">
        <f aca="true" t="shared" si="1" ref="D19:D27">C19*30</f>
        <v>630</v>
      </c>
      <c r="E19" s="82">
        <f>'祝如'!H22</f>
        <v>627</v>
      </c>
      <c r="F19" s="79" t="s">
        <v>103</v>
      </c>
      <c r="G19" s="79" t="s">
        <v>149</v>
      </c>
      <c r="H19" s="79">
        <v>18</v>
      </c>
      <c r="I19" s="82">
        <f t="shared" si="0"/>
        <v>540</v>
      </c>
      <c r="J19" s="79">
        <f>'欣欣'!H35</f>
        <v>-410</v>
      </c>
    </row>
    <row r="20" spans="1:10" ht="24">
      <c r="A20" s="79" t="s">
        <v>93</v>
      </c>
      <c r="B20" s="79" t="s">
        <v>98</v>
      </c>
      <c r="C20" s="82">
        <v>20</v>
      </c>
      <c r="D20" s="82">
        <f t="shared" si="1"/>
        <v>600</v>
      </c>
      <c r="E20" s="79">
        <f>'秋如'!H34</f>
        <v>251</v>
      </c>
      <c r="F20" s="79" t="s">
        <v>104</v>
      </c>
      <c r="G20" s="79" t="str">
        <f>'杏芳'!H1</f>
        <v>賴杏芳</v>
      </c>
      <c r="H20" s="82">
        <v>16</v>
      </c>
      <c r="I20" s="82">
        <f t="shared" si="0"/>
        <v>480</v>
      </c>
      <c r="J20" s="79">
        <f>'杏芳'!H23</f>
        <v>329</v>
      </c>
    </row>
    <row r="21" spans="1:10" ht="24">
      <c r="A21" s="79" t="s">
        <v>94</v>
      </c>
      <c r="B21" s="79" t="str">
        <f>'欣蕙'!H1</f>
        <v>黃欣蕙</v>
      </c>
      <c r="C21" s="82">
        <v>20</v>
      </c>
      <c r="D21" s="82">
        <f t="shared" si="1"/>
        <v>600</v>
      </c>
      <c r="E21" s="79">
        <f>'欣蕙'!H22</f>
        <v>285</v>
      </c>
      <c r="F21" s="79" t="s">
        <v>105</v>
      </c>
      <c r="G21" s="79" t="str">
        <f>'淑菁'!H1</f>
        <v>何淑菁</v>
      </c>
      <c r="H21" s="82">
        <v>18</v>
      </c>
      <c r="I21" s="82">
        <f t="shared" si="0"/>
        <v>540</v>
      </c>
      <c r="J21" s="79">
        <f>'淑菁'!H35</f>
        <v>209</v>
      </c>
    </row>
    <row r="22" spans="1:10" ht="24">
      <c r="A22" s="79"/>
      <c r="B22" s="79"/>
      <c r="C22" s="80"/>
      <c r="D22" s="82"/>
      <c r="E22" s="79"/>
      <c r="F22" s="79" t="s">
        <v>141</v>
      </c>
      <c r="G22" s="113" t="s">
        <v>150</v>
      </c>
      <c r="H22" s="82">
        <v>18</v>
      </c>
      <c r="I22" s="82">
        <f t="shared" si="0"/>
        <v>540</v>
      </c>
      <c r="J22" s="79">
        <f>'宥騫'!H35</f>
        <v>-38</v>
      </c>
    </row>
    <row r="23" spans="1:10" ht="24">
      <c r="A23" s="79"/>
      <c r="B23" s="79"/>
      <c r="C23" s="80"/>
      <c r="D23" s="82"/>
      <c r="E23" s="79"/>
      <c r="F23" s="79"/>
      <c r="G23" s="79"/>
      <c r="H23" s="79"/>
      <c r="I23" s="82"/>
      <c r="J23" s="79"/>
    </row>
    <row r="24" spans="1:10" ht="24">
      <c r="A24" s="79" t="s">
        <v>164</v>
      </c>
      <c r="B24" s="96" t="s">
        <v>138</v>
      </c>
      <c r="C24" s="82">
        <v>23</v>
      </c>
      <c r="D24" s="82">
        <f t="shared" si="1"/>
        <v>690</v>
      </c>
      <c r="E24" s="82">
        <f>'31美潓'!H33</f>
        <v>58</v>
      </c>
      <c r="F24" s="79" t="s">
        <v>165</v>
      </c>
      <c r="G24" s="82" t="s">
        <v>107</v>
      </c>
      <c r="H24" s="82">
        <v>19</v>
      </c>
      <c r="I24" s="82">
        <f t="shared" si="0"/>
        <v>570</v>
      </c>
      <c r="J24" s="82">
        <f>'61宜政'!H33</f>
        <v>48</v>
      </c>
    </row>
    <row r="25" spans="1:10" ht="24">
      <c r="A25" s="79" t="s">
        <v>161</v>
      </c>
      <c r="B25" s="79" t="s">
        <v>148</v>
      </c>
      <c r="C25" s="82">
        <v>22</v>
      </c>
      <c r="D25" s="82">
        <f t="shared" si="1"/>
        <v>660</v>
      </c>
      <c r="E25" s="79">
        <f>'昱霆'!H33</f>
        <v>504</v>
      </c>
      <c r="F25" s="79" t="s">
        <v>101</v>
      </c>
      <c r="G25" s="79" t="str">
        <f>'品良'!H1</f>
        <v>潘品良</v>
      </c>
      <c r="H25" s="82">
        <v>17</v>
      </c>
      <c r="I25" s="82">
        <f t="shared" si="0"/>
        <v>510</v>
      </c>
      <c r="J25" s="79">
        <f>'品良'!H35</f>
        <v>97</v>
      </c>
    </row>
    <row r="26" spans="1:10" ht="24">
      <c r="A26" s="79" t="s">
        <v>162</v>
      </c>
      <c r="B26" s="79" t="str">
        <f>'惠蓉'!H1</f>
        <v>吳惠蓉</v>
      </c>
      <c r="C26" s="82">
        <v>22</v>
      </c>
      <c r="D26" s="82">
        <f t="shared" si="1"/>
        <v>660</v>
      </c>
      <c r="E26" s="79">
        <f>'惠蓉'!H35</f>
        <v>441</v>
      </c>
      <c r="F26" s="79" t="s">
        <v>152</v>
      </c>
      <c r="G26" s="79" t="s">
        <v>99</v>
      </c>
      <c r="H26" s="82">
        <v>17</v>
      </c>
      <c r="I26" s="82">
        <f t="shared" si="0"/>
        <v>510</v>
      </c>
      <c r="J26" s="79">
        <f>'秀姿'!H22</f>
        <v>493</v>
      </c>
    </row>
    <row r="27" spans="1:10" ht="24">
      <c r="A27" s="79" t="s">
        <v>163</v>
      </c>
      <c r="B27" s="79" t="str">
        <f>'芬玟'!H1</f>
        <v>邱芬玟</v>
      </c>
      <c r="C27" s="79">
        <v>16</v>
      </c>
      <c r="D27" s="82">
        <f t="shared" si="1"/>
        <v>480</v>
      </c>
      <c r="E27" s="79">
        <f>'芬玟'!H35</f>
        <v>96</v>
      </c>
      <c r="F27" s="79" t="s">
        <v>102</v>
      </c>
      <c r="G27" s="79" t="str">
        <f>'東霖'!H1</f>
        <v>吳東霖</v>
      </c>
      <c r="H27" s="82">
        <v>17</v>
      </c>
      <c r="I27" s="82">
        <f t="shared" si="0"/>
        <v>510</v>
      </c>
      <c r="J27" s="79">
        <f>'東霖'!H35</f>
        <v>-112</v>
      </c>
    </row>
    <row r="28" spans="1:10" ht="24">
      <c r="A28" s="84"/>
      <c r="B28" s="84"/>
      <c r="C28" s="84"/>
      <c r="D28" s="84"/>
      <c r="E28" s="84"/>
      <c r="F28" s="79" t="s">
        <v>153</v>
      </c>
      <c r="G28" s="82" t="s">
        <v>53</v>
      </c>
      <c r="H28" s="82">
        <v>19</v>
      </c>
      <c r="I28" s="82">
        <f t="shared" si="0"/>
        <v>570</v>
      </c>
      <c r="J28" s="82">
        <f>'淑文'!H34</f>
        <v>438</v>
      </c>
    </row>
    <row r="29" spans="1:10" ht="22.5" customHeight="1">
      <c r="A29" s="84"/>
      <c r="B29" s="84"/>
      <c r="C29" s="84"/>
      <c r="D29" s="84"/>
      <c r="E29" s="84"/>
      <c r="F29" s="114"/>
      <c r="G29" s="84"/>
      <c r="H29" s="84"/>
      <c r="I29" s="84"/>
      <c r="J29" s="84"/>
    </row>
    <row r="30" spans="1:10" ht="15.75">
      <c r="A30" s="84"/>
      <c r="B30" s="84"/>
      <c r="C30" s="84"/>
      <c r="D30" s="84"/>
      <c r="E30" s="84"/>
      <c r="F30" s="114"/>
      <c r="G30" s="84"/>
      <c r="H30" s="84"/>
      <c r="I30" s="84"/>
      <c r="J30" s="84"/>
    </row>
    <row r="31" spans="1:10" ht="15.75">
      <c r="A31" s="84"/>
      <c r="B31" s="84"/>
      <c r="C31" s="84"/>
      <c r="D31" s="84"/>
      <c r="E31" s="84"/>
      <c r="F31" s="114"/>
      <c r="G31" s="84"/>
      <c r="H31" s="84"/>
      <c r="I31" s="84"/>
      <c r="J31" s="84"/>
    </row>
    <row r="32" spans="1:12" ht="24">
      <c r="A32" s="79"/>
      <c r="B32" s="83"/>
      <c r="C32" s="79">
        <f aca="true" t="shared" si="2" ref="C32:J32">SUM(C11:C31)</f>
        <v>245</v>
      </c>
      <c r="D32" s="79">
        <f t="shared" si="2"/>
        <v>7350</v>
      </c>
      <c r="E32" s="79">
        <f t="shared" si="2"/>
        <v>3447</v>
      </c>
      <c r="F32" s="79">
        <f t="shared" si="2"/>
        <v>0</v>
      </c>
      <c r="G32" s="79">
        <f t="shared" si="2"/>
        <v>0</v>
      </c>
      <c r="H32" s="79">
        <f t="shared" si="2"/>
        <v>282</v>
      </c>
      <c r="I32" s="79">
        <f t="shared" si="2"/>
        <v>8460</v>
      </c>
      <c r="J32" s="79">
        <f t="shared" si="2"/>
        <v>2427</v>
      </c>
      <c r="L32" s="85"/>
    </row>
    <row r="33" spans="1:12" ht="24">
      <c r="A33" s="86" t="s">
        <v>10</v>
      </c>
      <c r="B33" s="116"/>
      <c r="C33" s="116"/>
      <c r="D33" s="116"/>
      <c r="E33" s="126">
        <f>E32+J32</f>
        <v>5874</v>
      </c>
      <c r="F33" s="126"/>
      <c r="G33" s="126"/>
      <c r="H33" s="126"/>
      <c r="I33" s="126"/>
      <c r="J33" s="127"/>
      <c r="L33" s="85"/>
    </row>
    <row r="34" ht="15.75">
      <c r="L34" s="85"/>
    </row>
    <row r="35" ht="15.75">
      <c r="L35" s="85"/>
    </row>
    <row r="36" ht="15.75">
      <c r="L36" s="85"/>
    </row>
  </sheetData>
  <sheetProtection/>
  <mergeCells count="3">
    <mergeCell ref="A1:J1"/>
    <mergeCell ref="H2:J2"/>
    <mergeCell ref="E33:J33"/>
  </mergeCells>
  <printOptions/>
  <pageMargins left="0" right="0" top="0.3937007874015748" bottom="0.3937007874015748" header="0.5118110236220472" footer="0.5118110236220472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9.25390625" style="26" customWidth="1"/>
    <col min="2" max="2" width="4.50390625" style="36" customWidth="1"/>
    <col min="3" max="3" width="4.50390625" style="16" customWidth="1"/>
    <col min="4" max="4" width="4.50390625" style="1" customWidth="1"/>
    <col min="5" max="5" width="24.125" style="1" customWidth="1"/>
    <col min="6" max="6" width="8.75390625" style="1" customWidth="1"/>
    <col min="7" max="7" width="12.75390625" style="1" customWidth="1"/>
    <col min="8" max="16384" width="9.00390625" style="1" customWidth="1"/>
  </cols>
  <sheetData>
    <row r="1" spans="1:8" ht="24">
      <c r="A1" s="128" t="s">
        <v>79</v>
      </c>
      <c r="B1" s="128"/>
      <c r="C1" s="128"/>
      <c r="D1" s="128"/>
      <c r="E1" s="128"/>
      <c r="F1" s="128"/>
      <c r="G1" s="57" t="str">
        <f>'總計餘額 (2)'!A21</f>
        <v>二年4班</v>
      </c>
      <c r="H1" s="54" t="s">
        <v>72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23</v>
      </c>
      <c r="F2" s="4" t="s">
        <v>24</v>
      </c>
      <c r="G2" s="4" t="s">
        <v>0</v>
      </c>
      <c r="H2" s="4" t="s">
        <v>1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600</v>
      </c>
      <c r="G3" s="2"/>
      <c r="H3" s="2">
        <f>F3-G3</f>
        <v>600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315</v>
      </c>
      <c r="H4" s="2">
        <f aca="true" t="shared" si="0" ref="H4:H15">H3+F4-G4</f>
        <v>285</v>
      </c>
    </row>
    <row r="5" spans="1:8" ht="15.75">
      <c r="A5" s="22"/>
      <c r="B5" s="45"/>
      <c r="C5" s="71"/>
      <c r="D5" s="71"/>
      <c r="E5" s="59"/>
      <c r="F5" s="2"/>
      <c r="G5" s="2"/>
      <c r="H5" s="2">
        <f t="shared" si="0"/>
        <v>285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285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285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285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285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285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285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285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285</v>
      </c>
    </row>
    <row r="14" spans="1:8" ht="15.75">
      <c r="A14" s="23"/>
      <c r="B14" s="31"/>
      <c r="C14" s="3"/>
      <c r="D14" s="5"/>
      <c r="E14" s="2"/>
      <c r="F14" s="2"/>
      <c r="G14" s="2"/>
      <c r="H14" s="2">
        <f t="shared" si="0"/>
        <v>285</v>
      </c>
    </row>
    <row r="15" spans="1:8" ht="15.75">
      <c r="A15" s="23"/>
      <c r="B15" s="31"/>
      <c r="C15" s="3"/>
      <c r="D15" s="5"/>
      <c r="E15" s="2"/>
      <c r="F15" s="2"/>
      <c r="G15" s="2"/>
      <c r="H15" s="2">
        <f t="shared" si="0"/>
        <v>285</v>
      </c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1"/>
      <c r="B20" s="31"/>
      <c r="C20" s="3"/>
      <c r="D20" s="2"/>
      <c r="E20" s="2"/>
      <c r="F20" s="2"/>
      <c r="G20" s="2"/>
      <c r="H20" s="2"/>
    </row>
    <row r="21" spans="1:8" ht="1.5" customHeight="1">
      <c r="A21" s="22"/>
      <c r="B21" s="32"/>
      <c r="C21" s="3"/>
      <c r="D21" s="5"/>
      <c r="E21" s="5"/>
      <c r="F21" s="5"/>
      <c r="G21" s="5"/>
      <c r="H21" s="2" t="e">
        <f>#REF!+F22-G22</f>
        <v>#REF!</v>
      </c>
    </row>
    <row r="22" spans="1:8" ht="15.75">
      <c r="A22" s="23"/>
      <c r="B22" s="33" t="s">
        <v>19</v>
      </c>
      <c r="C22" s="5"/>
      <c r="D22" s="5"/>
      <c r="E22" s="5"/>
      <c r="F22" s="5">
        <f>SUM(F3:F19)</f>
        <v>600</v>
      </c>
      <c r="G22" s="5">
        <f>SUM(G3:G19)</f>
        <v>315</v>
      </c>
      <c r="H22" s="2">
        <f>F22-G22</f>
        <v>285</v>
      </c>
    </row>
    <row r="23" spans="1:8" ht="1.5" customHeight="1">
      <c r="A23" s="24"/>
      <c r="B23" s="34"/>
      <c r="C23" s="8"/>
      <c r="D23" s="8"/>
      <c r="E23" s="8"/>
      <c r="F23" s="8"/>
      <c r="G23" s="8"/>
      <c r="H23" s="2">
        <f>H22+F23-G23</f>
        <v>285</v>
      </c>
    </row>
    <row r="24" spans="1:3" s="14" customFormat="1" ht="15.75">
      <c r="A24" s="25"/>
      <c r="B24" s="35"/>
      <c r="C24" s="15"/>
    </row>
    <row r="25" spans="1:3" s="14" customFormat="1" ht="15.75">
      <c r="A25" s="25"/>
      <c r="B25" s="35"/>
      <c r="C25" s="15"/>
    </row>
    <row r="26" spans="1:3" s="14" customFormat="1" ht="15.75">
      <c r="A26" s="25"/>
      <c r="B26" s="35"/>
      <c r="C26" s="15"/>
    </row>
    <row r="29" spans="1:7" ht="15.75">
      <c r="A29" s="25" t="s">
        <v>25</v>
      </c>
      <c r="C29" s="14" t="s">
        <v>26</v>
      </c>
      <c r="E29" s="17" t="s">
        <v>27</v>
      </c>
      <c r="G29" s="18" t="s">
        <v>28</v>
      </c>
    </row>
    <row r="30" spans="1:7" ht="15.75">
      <c r="A30" s="25"/>
      <c r="C30" s="14"/>
      <c r="E30" s="17"/>
      <c r="G30" s="18"/>
    </row>
    <row r="31" spans="1:7" ht="15.75">
      <c r="A31" s="25"/>
      <c r="C31" s="14"/>
      <c r="E31" s="17"/>
      <c r="G31" s="18"/>
    </row>
    <row r="32" spans="1:7" ht="15.75">
      <c r="A32" s="25"/>
      <c r="C32" s="14"/>
      <c r="E32" s="17"/>
      <c r="G32" s="18"/>
    </row>
    <row r="33" ht="15.75">
      <c r="G33" s="19"/>
    </row>
  </sheetData>
  <sheetProtection/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8.00390625" style="26" customWidth="1"/>
    <col min="2" max="2" width="4.25390625" style="36" customWidth="1"/>
    <col min="3" max="3" width="4.25390625" style="16" customWidth="1"/>
    <col min="4" max="4" width="4.25390625" style="1" customWidth="1"/>
    <col min="5" max="5" width="24.125" style="1" customWidth="1"/>
    <col min="6" max="6" width="8.75390625" style="1" customWidth="1"/>
    <col min="7" max="7" width="11.625" style="1" customWidth="1"/>
    <col min="8" max="16384" width="9.00390625" style="1" customWidth="1"/>
  </cols>
  <sheetData>
    <row r="1" spans="1:8" ht="24">
      <c r="A1" s="128" t="s">
        <v>79</v>
      </c>
      <c r="B1" s="128"/>
      <c r="C1" s="128"/>
      <c r="D1" s="128"/>
      <c r="E1" s="128"/>
      <c r="F1" s="128"/>
      <c r="G1" s="56" t="str">
        <f>'總計餘額 (2)'!A24</f>
        <v>三年1班</v>
      </c>
      <c r="H1" s="54" t="s">
        <v>138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690</v>
      </c>
      <c r="G3" s="2"/>
      <c r="H3" s="2">
        <f>F3-G3</f>
        <v>690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632</v>
      </c>
      <c r="H4" s="2">
        <f>H3+F4-G4</f>
        <v>58</v>
      </c>
    </row>
    <row r="5" spans="1:8" ht="15.75">
      <c r="A5" s="22"/>
      <c r="B5" s="45"/>
      <c r="C5" s="71"/>
      <c r="D5" s="71"/>
      <c r="E5" s="59"/>
      <c r="F5" s="2"/>
      <c r="G5" s="2"/>
      <c r="H5" s="2">
        <f aca="true" t="shared" si="0" ref="H5:H11">H4+F5-G5</f>
        <v>58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58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58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58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58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58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58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>H11+F12-G12</f>
        <v>58</v>
      </c>
    </row>
    <row r="13" spans="1:8" ht="15.75">
      <c r="A13" s="23"/>
      <c r="B13" s="31"/>
      <c r="C13" s="3"/>
      <c r="D13" s="5"/>
      <c r="E13" s="2"/>
      <c r="F13" s="2"/>
      <c r="G13" s="2"/>
      <c r="H13" s="2"/>
    </row>
    <row r="14" spans="1:8" ht="15.75">
      <c r="A14" s="23"/>
      <c r="B14" s="31"/>
      <c r="C14" s="3"/>
      <c r="D14" s="5"/>
      <c r="E14" s="2"/>
      <c r="F14" s="2"/>
      <c r="G14" s="2"/>
      <c r="H14" s="2"/>
    </row>
    <row r="15" spans="1:8" ht="15.75">
      <c r="A15" s="23"/>
      <c r="B15" s="31"/>
      <c r="C15" s="3"/>
      <c r="D15" s="5"/>
      <c r="E15" s="6"/>
      <c r="F15" s="2"/>
      <c r="G15" s="5"/>
      <c r="H15" s="2"/>
    </row>
    <row r="16" spans="1:8" ht="15.75">
      <c r="A16" s="23"/>
      <c r="B16" s="31"/>
      <c r="C16" s="3"/>
      <c r="D16" s="5"/>
      <c r="E16" s="6"/>
      <c r="F16" s="2"/>
      <c r="G16" s="5"/>
      <c r="H16" s="2"/>
    </row>
    <row r="17" spans="1:8" ht="15.75">
      <c r="A17" s="23"/>
      <c r="B17" s="32"/>
      <c r="C17" s="3"/>
      <c r="D17" s="5"/>
      <c r="E17" s="7"/>
      <c r="F17" s="2"/>
      <c r="G17" s="5"/>
      <c r="H17" s="2"/>
    </row>
    <row r="18" spans="1:8" ht="15.75">
      <c r="A18" s="23"/>
      <c r="B18" s="32"/>
      <c r="C18" s="8"/>
      <c r="D18" s="2"/>
      <c r="E18" s="5"/>
      <c r="F18" s="2"/>
      <c r="G18" s="5"/>
      <c r="H18" s="2"/>
    </row>
    <row r="19" spans="1:8" ht="15.75">
      <c r="A19" s="23"/>
      <c r="B19" s="32"/>
      <c r="C19" s="8"/>
      <c r="D19" s="5"/>
      <c r="E19" s="9"/>
      <c r="F19" s="2"/>
      <c r="G19" s="10"/>
      <c r="H19" s="2"/>
    </row>
    <row r="20" spans="1:8" ht="15.75">
      <c r="A20" s="23"/>
      <c r="B20" s="32"/>
      <c r="C20" s="8"/>
      <c r="D20" s="5"/>
      <c r="E20" s="11"/>
      <c r="F20" s="2"/>
      <c r="G20" s="5"/>
      <c r="H20" s="2"/>
    </row>
    <row r="21" spans="1:8" ht="15.75">
      <c r="A21" s="23"/>
      <c r="B21" s="32"/>
      <c r="C21" s="8"/>
      <c r="D21" s="5"/>
      <c r="E21" s="11"/>
      <c r="F21" s="2"/>
      <c r="G21" s="2"/>
      <c r="H21" s="2"/>
    </row>
    <row r="22" spans="1:8" ht="15.75">
      <c r="A22" s="23"/>
      <c r="B22" s="32"/>
      <c r="C22" s="8"/>
      <c r="D22" s="5"/>
      <c r="E22" s="11"/>
      <c r="F22" s="2"/>
      <c r="G22" s="2"/>
      <c r="H22" s="2"/>
    </row>
    <row r="23" spans="1:8" ht="15.75">
      <c r="A23" s="23"/>
      <c r="B23" s="32"/>
      <c r="C23" s="8"/>
      <c r="D23" s="5"/>
      <c r="E23" s="11"/>
      <c r="F23" s="2"/>
      <c r="G23" s="5"/>
      <c r="H23" s="2"/>
    </row>
    <row r="24" spans="1:8" ht="15.75">
      <c r="A24" s="23"/>
      <c r="B24" s="32"/>
      <c r="C24" s="5"/>
      <c r="D24" s="5"/>
      <c r="E24" s="11"/>
      <c r="F24" s="2"/>
      <c r="G24" s="5"/>
      <c r="H24" s="2"/>
    </row>
    <row r="25" spans="1:8" ht="15.75">
      <c r="A25" s="23"/>
      <c r="B25" s="32"/>
      <c r="C25" s="5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2"/>
      <c r="F26" s="5"/>
      <c r="G26" s="5"/>
      <c r="H26" s="2"/>
    </row>
    <row r="27" spans="1:8" ht="15.75">
      <c r="A27" s="23"/>
      <c r="B27" s="32"/>
      <c r="C27" s="5"/>
      <c r="D27" s="5"/>
      <c r="E27" s="12"/>
      <c r="F27" s="5"/>
      <c r="G27" s="5"/>
      <c r="H27" s="2"/>
    </row>
    <row r="28" spans="1:8" ht="15.75">
      <c r="A28" s="23"/>
      <c r="B28" s="32"/>
      <c r="C28" s="5"/>
      <c r="D28" s="5"/>
      <c r="E28" s="12"/>
      <c r="F28" s="8"/>
      <c r="G28" s="8"/>
      <c r="H28" s="2"/>
    </row>
    <row r="29" spans="1:8" ht="15.75">
      <c r="A29" s="23"/>
      <c r="B29" s="32"/>
      <c r="C29" s="5"/>
      <c r="D29" s="5"/>
      <c r="E29" s="13"/>
      <c r="F29" s="2"/>
      <c r="G29" s="8"/>
      <c r="H29" s="2"/>
    </row>
    <row r="30" spans="1:8" ht="15.75">
      <c r="A30" s="23"/>
      <c r="B30" s="31"/>
      <c r="C30" s="3"/>
      <c r="D30" s="2"/>
      <c r="E30" s="2"/>
      <c r="F30" s="5"/>
      <c r="G30" s="5"/>
      <c r="H30" s="2"/>
    </row>
    <row r="31" spans="1:8" ht="15.75">
      <c r="A31" s="21"/>
      <c r="B31" s="31"/>
      <c r="C31" s="3"/>
      <c r="D31" s="2"/>
      <c r="E31" s="2"/>
      <c r="F31" s="2"/>
      <c r="G31" s="2"/>
      <c r="H31" s="2"/>
    </row>
    <row r="32" spans="1:8" ht="1.5" customHeight="1">
      <c r="A32" s="22"/>
      <c r="B32" s="32"/>
      <c r="C32" s="3"/>
      <c r="D32" s="5"/>
      <c r="E32" s="5"/>
      <c r="F32" s="5"/>
      <c r="G32" s="5"/>
      <c r="H32" s="2" t="e">
        <f>#REF!+F33-G33</f>
        <v>#REF!</v>
      </c>
    </row>
    <row r="33" spans="1:8" ht="15.75">
      <c r="A33" s="23"/>
      <c r="B33" s="33" t="s">
        <v>19</v>
      </c>
      <c r="C33" s="5"/>
      <c r="D33" s="5"/>
      <c r="E33" s="5"/>
      <c r="F33" s="5">
        <f>SUM(F3:F30)</f>
        <v>690</v>
      </c>
      <c r="G33" s="5">
        <f>SUM(G3:G30)</f>
        <v>632</v>
      </c>
      <c r="H33" s="2">
        <f>F33-G33</f>
        <v>58</v>
      </c>
    </row>
    <row r="34" spans="1:8" ht="1.5" customHeight="1">
      <c r="A34" s="24"/>
      <c r="B34" s="34"/>
      <c r="C34" s="8"/>
      <c r="D34" s="8"/>
      <c r="E34" s="8"/>
      <c r="F34" s="8"/>
      <c r="G34" s="8"/>
      <c r="H34" s="2">
        <f>H33+F34-G34</f>
        <v>58</v>
      </c>
    </row>
    <row r="35" spans="1:3" s="14" customFormat="1" ht="15.75">
      <c r="A35" s="25"/>
      <c r="B35" s="35"/>
      <c r="C35" s="15"/>
    </row>
    <row r="36" spans="1:3" s="14" customFormat="1" ht="15.75">
      <c r="A36" s="25"/>
      <c r="B36" s="35"/>
      <c r="C36" s="15"/>
    </row>
    <row r="37" spans="1:3" s="14" customFormat="1" ht="15.75">
      <c r="A37" s="25"/>
      <c r="B37" s="35"/>
      <c r="C37" s="15"/>
    </row>
    <row r="40" spans="1:7" ht="15.75">
      <c r="A40" s="25" t="s">
        <v>6</v>
      </c>
      <c r="C40" s="14" t="s">
        <v>16</v>
      </c>
      <c r="E40" s="17" t="s">
        <v>7</v>
      </c>
      <c r="G40" s="18" t="s">
        <v>18</v>
      </c>
    </row>
    <row r="41" spans="1:7" ht="15.75">
      <c r="A41" s="25"/>
      <c r="C41" s="14"/>
      <c r="E41" s="17"/>
      <c r="G41" s="18"/>
    </row>
    <row r="42" spans="1:7" ht="15.75">
      <c r="A42" s="25"/>
      <c r="C42" s="14"/>
      <c r="E42" s="17"/>
      <c r="G42" s="18"/>
    </row>
    <row r="43" spans="1:7" ht="15.75">
      <c r="A43" s="25"/>
      <c r="C43" s="14"/>
      <c r="E43" s="17"/>
      <c r="G43" s="18"/>
    </row>
    <row r="44" ht="15.75">
      <c r="G44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8.375" style="26" customWidth="1"/>
    <col min="2" max="2" width="4.875" style="36" customWidth="1"/>
    <col min="3" max="3" width="4.875" style="16" customWidth="1"/>
    <col min="4" max="4" width="4.875" style="1" customWidth="1"/>
    <col min="5" max="5" width="24.125" style="1" customWidth="1"/>
    <col min="6" max="6" width="8.75390625" style="1" customWidth="1"/>
    <col min="7" max="7" width="11.625" style="1" customWidth="1"/>
    <col min="8" max="16384" width="9.00390625" style="1" customWidth="1"/>
  </cols>
  <sheetData>
    <row r="1" spans="1:8" ht="24">
      <c r="A1" s="128" t="s">
        <v>79</v>
      </c>
      <c r="B1" s="128"/>
      <c r="C1" s="128"/>
      <c r="D1" s="128"/>
      <c r="E1" s="128"/>
      <c r="F1" s="128"/>
      <c r="G1" s="56" t="str">
        <f>'總計餘額 (2)'!A25</f>
        <v>三年2班</v>
      </c>
      <c r="H1" s="54" t="str">
        <f>'總計餘額 (2)'!B25</f>
        <v>吳昱霆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660</v>
      </c>
      <c r="G3" s="2"/>
      <c r="H3" s="2">
        <f>F3-G3</f>
        <v>660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156</v>
      </c>
      <c r="H4" s="2">
        <f>H3+F4-G4</f>
        <v>504</v>
      </c>
    </row>
    <row r="5" spans="1:8" ht="15.75">
      <c r="A5" s="22"/>
      <c r="B5" s="45"/>
      <c r="C5" s="71"/>
      <c r="D5" s="71"/>
      <c r="E5" s="59"/>
      <c r="F5" s="2"/>
      <c r="G5" s="2"/>
      <c r="H5" s="2">
        <f aca="true" t="shared" si="0" ref="H5:H11">H4+F5-G5</f>
        <v>504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504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504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504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504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504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504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>H11+F12-G12</f>
        <v>504</v>
      </c>
    </row>
    <row r="13" spans="1:8" ht="15.75">
      <c r="A13" s="23"/>
      <c r="B13" s="31"/>
      <c r="C13" s="3"/>
      <c r="D13" s="5"/>
      <c r="E13" s="2"/>
      <c r="F13" s="2"/>
      <c r="G13" s="2"/>
      <c r="H13" s="2"/>
    </row>
    <row r="14" spans="1:8" ht="15.75">
      <c r="A14" s="23"/>
      <c r="B14" s="31"/>
      <c r="C14" s="3"/>
      <c r="D14" s="5"/>
      <c r="E14" s="2"/>
      <c r="F14" s="2"/>
      <c r="G14" s="2"/>
      <c r="H14" s="2"/>
    </row>
    <row r="15" spans="1:8" ht="15.75">
      <c r="A15" s="23"/>
      <c r="B15" s="31"/>
      <c r="C15" s="3"/>
      <c r="D15" s="5"/>
      <c r="E15" s="6"/>
      <c r="F15" s="2"/>
      <c r="G15" s="5"/>
      <c r="H15" s="2"/>
    </row>
    <row r="16" spans="1:8" ht="15.75">
      <c r="A16" s="23"/>
      <c r="B16" s="31"/>
      <c r="C16" s="3"/>
      <c r="D16" s="5"/>
      <c r="E16" s="6"/>
      <c r="F16" s="2"/>
      <c r="G16" s="5"/>
      <c r="H16" s="2"/>
    </row>
    <row r="17" spans="1:8" ht="15.75">
      <c r="A17" s="23"/>
      <c r="B17" s="32"/>
      <c r="C17" s="3"/>
      <c r="D17" s="5"/>
      <c r="E17" s="7"/>
      <c r="F17" s="2"/>
      <c r="G17" s="5"/>
      <c r="H17" s="2"/>
    </row>
    <row r="18" spans="1:8" ht="15.75">
      <c r="A18" s="23"/>
      <c r="B18" s="32"/>
      <c r="C18" s="8"/>
      <c r="D18" s="2"/>
      <c r="E18" s="5"/>
      <c r="F18" s="2"/>
      <c r="G18" s="5"/>
      <c r="H18" s="2"/>
    </row>
    <row r="19" spans="1:8" ht="15.75">
      <c r="A19" s="23"/>
      <c r="B19" s="32"/>
      <c r="C19" s="8"/>
      <c r="D19" s="5"/>
      <c r="E19" s="9"/>
      <c r="F19" s="2"/>
      <c r="G19" s="10"/>
      <c r="H19" s="2"/>
    </row>
    <row r="20" spans="1:8" ht="15.75">
      <c r="A20" s="23"/>
      <c r="B20" s="32"/>
      <c r="C20" s="8"/>
      <c r="D20" s="5"/>
      <c r="E20" s="11"/>
      <c r="F20" s="2"/>
      <c r="G20" s="5"/>
      <c r="H20" s="2"/>
    </row>
    <row r="21" spans="1:8" ht="15.75">
      <c r="A21" s="23"/>
      <c r="B21" s="32"/>
      <c r="C21" s="8"/>
      <c r="D21" s="5"/>
      <c r="E21" s="11"/>
      <c r="F21" s="2"/>
      <c r="G21" s="2"/>
      <c r="H21" s="2"/>
    </row>
    <row r="22" spans="1:8" ht="15.75">
      <c r="A22" s="23"/>
      <c r="B22" s="32"/>
      <c r="C22" s="8"/>
      <c r="D22" s="5"/>
      <c r="E22" s="11"/>
      <c r="F22" s="2"/>
      <c r="G22" s="2"/>
      <c r="H22" s="2"/>
    </row>
    <row r="23" spans="1:8" ht="15.75">
      <c r="A23" s="23"/>
      <c r="B23" s="32"/>
      <c r="C23" s="8"/>
      <c r="D23" s="5"/>
      <c r="E23" s="11"/>
      <c r="F23" s="2"/>
      <c r="G23" s="5"/>
      <c r="H23" s="2"/>
    </row>
    <row r="24" spans="1:8" ht="15.75">
      <c r="A24" s="23"/>
      <c r="B24" s="32"/>
      <c r="C24" s="5"/>
      <c r="D24" s="5"/>
      <c r="E24" s="11"/>
      <c r="F24" s="2"/>
      <c r="G24" s="5"/>
      <c r="H24" s="2"/>
    </row>
    <row r="25" spans="1:8" ht="15.75">
      <c r="A25" s="23"/>
      <c r="B25" s="32"/>
      <c r="C25" s="5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2"/>
      <c r="F26" s="5"/>
      <c r="G26" s="5"/>
      <c r="H26" s="2"/>
    </row>
    <row r="27" spans="1:8" ht="15.75">
      <c r="A27" s="23"/>
      <c r="B27" s="32"/>
      <c r="C27" s="5"/>
      <c r="D27" s="5"/>
      <c r="E27" s="12"/>
      <c r="F27" s="5"/>
      <c r="G27" s="5"/>
      <c r="H27" s="2"/>
    </row>
    <row r="28" spans="1:8" ht="15.75">
      <c r="A28" s="23"/>
      <c r="B28" s="32"/>
      <c r="C28" s="5"/>
      <c r="D28" s="5"/>
      <c r="E28" s="12"/>
      <c r="F28" s="8"/>
      <c r="G28" s="8"/>
      <c r="H28" s="2"/>
    </row>
    <row r="29" spans="1:8" ht="15.75">
      <c r="A29" s="23"/>
      <c r="B29" s="32"/>
      <c r="C29" s="5"/>
      <c r="D29" s="5"/>
      <c r="E29" s="13"/>
      <c r="F29" s="2"/>
      <c r="G29" s="8"/>
      <c r="H29" s="2"/>
    </row>
    <row r="30" spans="1:8" ht="15.75">
      <c r="A30" s="23"/>
      <c r="B30" s="31"/>
      <c r="C30" s="3"/>
      <c r="D30" s="2"/>
      <c r="E30" s="2"/>
      <c r="F30" s="5"/>
      <c r="G30" s="5"/>
      <c r="H30" s="2"/>
    </row>
    <row r="31" spans="1:8" ht="15.75">
      <c r="A31" s="21"/>
      <c r="B31" s="31"/>
      <c r="C31" s="3"/>
      <c r="D31" s="2"/>
      <c r="E31" s="2"/>
      <c r="F31" s="2"/>
      <c r="G31" s="2"/>
      <c r="H31" s="2"/>
    </row>
    <row r="32" spans="1:8" ht="1.5" customHeight="1">
      <c r="A32" s="22"/>
      <c r="B32" s="32"/>
      <c r="C32" s="3"/>
      <c r="D32" s="5"/>
      <c r="E32" s="5"/>
      <c r="F32" s="5"/>
      <c r="G32" s="5"/>
      <c r="H32" s="2" t="e">
        <f>#REF!+F33-G33</f>
        <v>#REF!</v>
      </c>
    </row>
    <row r="33" spans="1:8" ht="15.75">
      <c r="A33" s="23"/>
      <c r="B33" s="33" t="s">
        <v>19</v>
      </c>
      <c r="C33" s="5"/>
      <c r="D33" s="5"/>
      <c r="E33" s="5"/>
      <c r="F33" s="5">
        <f>SUM(F3:F30)</f>
        <v>660</v>
      </c>
      <c r="G33" s="5">
        <f>SUM(G3:G30)</f>
        <v>156</v>
      </c>
      <c r="H33" s="2">
        <f>F33-G33</f>
        <v>504</v>
      </c>
    </row>
    <row r="34" spans="1:8" ht="1.5" customHeight="1">
      <c r="A34" s="24"/>
      <c r="B34" s="34"/>
      <c r="C34" s="8"/>
      <c r="D34" s="8"/>
      <c r="E34" s="8"/>
      <c r="F34" s="8"/>
      <c r="G34" s="8"/>
      <c r="H34" s="2">
        <f>H33+F34-G34</f>
        <v>504</v>
      </c>
    </row>
    <row r="35" spans="1:3" s="14" customFormat="1" ht="15.75">
      <c r="A35" s="25"/>
      <c r="B35" s="35"/>
      <c r="C35" s="15"/>
    </row>
    <row r="36" spans="1:3" s="14" customFormat="1" ht="15.75">
      <c r="A36" s="25"/>
      <c r="B36" s="35"/>
      <c r="C36" s="15"/>
    </row>
    <row r="37" spans="1:3" s="14" customFormat="1" ht="15.75">
      <c r="A37" s="25"/>
      <c r="B37" s="35"/>
      <c r="C37" s="15"/>
    </row>
    <row r="40" spans="1:7" ht="15.75">
      <c r="A40" s="25" t="s">
        <v>6</v>
      </c>
      <c r="C40" s="14" t="s">
        <v>16</v>
      </c>
      <c r="E40" s="17" t="s">
        <v>7</v>
      </c>
      <c r="G40" s="18" t="s">
        <v>18</v>
      </c>
    </row>
    <row r="41" spans="1:7" ht="15.75">
      <c r="A41" s="25"/>
      <c r="C41" s="14"/>
      <c r="E41" s="17"/>
      <c r="G41" s="18"/>
    </row>
    <row r="42" spans="1:7" ht="15.75">
      <c r="A42" s="25"/>
      <c r="C42" s="14"/>
      <c r="E42" s="17"/>
      <c r="G42" s="18"/>
    </row>
    <row r="43" spans="1:7" ht="15.75">
      <c r="A43" s="25"/>
      <c r="C43" s="14"/>
      <c r="E43" s="17"/>
      <c r="G43" s="18"/>
    </row>
    <row r="44" ht="15.75">
      <c r="G44" s="19"/>
    </row>
  </sheetData>
  <sheetProtection/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7.875" style="26" customWidth="1"/>
    <col min="2" max="2" width="4.625" style="36" customWidth="1"/>
    <col min="3" max="3" width="4.625" style="16" customWidth="1"/>
    <col min="4" max="4" width="4.625" style="1" customWidth="1"/>
    <col min="5" max="5" width="24.125" style="1" customWidth="1"/>
    <col min="6" max="6" width="8.75390625" style="1" customWidth="1"/>
    <col min="7" max="7" width="12.625" style="1" customWidth="1"/>
    <col min="8" max="16384" width="9.00390625" style="1" customWidth="1"/>
  </cols>
  <sheetData>
    <row r="1" spans="1:8" ht="24.75" thickBot="1">
      <c r="A1" s="128" t="s">
        <v>79</v>
      </c>
      <c r="B1" s="128"/>
      <c r="C1" s="128"/>
      <c r="D1" s="128"/>
      <c r="E1" s="128"/>
      <c r="F1" s="128"/>
      <c r="G1" s="58" t="str">
        <f>'總計餘額 (2)'!A26</f>
        <v>三年3班</v>
      </c>
      <c r="H1" s="55" t="s">
        <v>76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23</v>
      </c>
      <c r="F2" s="4" t="s">
        <v>24</v>
      </c>
      <c r="G2" s="4" t="s">
        <v>0</v>
      </c>
      <c r="H2" s="4" t="s">
        <v>1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660</v>
      </c>
      <c r="G3" s="2"/>
      <c r="H3" s="2">
        <f>F3-G3</f>
        <v>660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219</v>
      </c>
      <c r="H4" s="2">
        <f>H3+F4-G4</f>
        <v>441</v>
      </c>
    </row>
    <row r="5" spans="1:8" ht="15.75">
      <c r="A5" s="22"/>
      <c r="B5" s="45"/>
      <c r="C5" s="71"/>
      <c r="D5" s="71"/>
      <c r="E5" s="59"/>
      <c r="F5" s="2"/>
      <c r="G5" s="2"/>
      <c r="H5" s="2">
        <f aca="true" t="shared" si="0" ref="H5:H13">H4+F5-G5</f>
        <v>441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441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441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441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441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441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441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441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441</v>
      </c>
    </row>
    <row r="14" spans="1:8" ht="15.75">
      <c r="A14" s="23"/>
      <c r="B14" s="31"/>
      <c r="C14" s="3"/>
      <c r="D14" s="5"/>
      <c r="E14" s="2"/>
      <c r="F14" s="2"/>
      <c r="G14" s="2"/>
      <c r="H14" s="2">
        <f>H13+F14-G14</f>
        <v>441</v>
      </c>
    </row>
    <row r="15" spans="1:8" ht="15.75">
      <c r="A15" s="23"/>
      <c r="B15" s="31"/>
      <c r="C15" s="3"/>
      <c r="D15" s="5"/>
      <c r="E15" s="2"/>
      <c r="F15" s="2"/>
      <c r="G15" s="2"/>
      <c r="H15" s="2">
        <f>H14+F15-G15</f>
        <v>441</v>
      </c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.5" customHeight="1">
      <c r="A34" s="22"/>
      <c r="B34" s="32"/>
      <c r="C34" s="3"/>
      <c r="D34" s="5"/>
      <c r="E34" s="5"/>
      <c r="F34" s="5"/>
      <c r="G34" s="5"/>
      <c r="H34" s="2" t="e">
        <f>#REF!+F35-G35</f>
        <v>#REF!</v>
      </c>
    </row>
    <row r="35" spans="1:8" ht="15.75">
      <c r="A35" s="23"/>
      <c r="B35" s="33" t="s">
        <v>19</v>
      </c>
      <c r="C35" s="5"/>
      <c r="D35" s="5"/>
      <c r="E35" s="5"/>
      <c r="F35" s="5">
        <f>SUM(F3:F32)</f>
        <v>660</v>
      </c>
      <c r="G35" s="5">
        <f>SUM(G3:G32)</f>
        <v>219</v>
      </c>
      <c r="H35" s="2">
        <f>F35-G35</f>
        <v>441</v>
      </c>
    </row>
    <row r="36" spans="1:8" ht="1.5" customHeight="1">
      <c r="A36" s="24"/>
      <c r="B36" s="34"/>
      <c r="C36" s="8"/>
      <c r="D36" s="8"/>
      <c r="E36" s="8"/>
      <c r="F36" s="8"/>
      <c r="G36" s="8"/>
      <c r="H36" s="2">
        <f>H35+F36-G36</f>
        <v>441</v>
      </c>
    </row>
    <row r="37" spans="1:3" s="14" customFormat="1" ht="15.75">
      <c r="A37" s="25"/>
      <c r="B37" s="35"/>
      <c r="C37" s="15"/>
    </row>
    <row r="38" spans="1:11" s="14" customFormat="1" ht="19.5">
      <c r="A38" s="46" t="s">
        <v>48</v>
      </c>
      <c r="B38" s="45">
        <v>101</v>
      </c>
      <c r="C38" s="45">
        <v>9</v>
      </c>
      <c r="D38" s="45">
        <v>7</v>
      </c>
      <c r="E38" s="47" t="s">
        <v>81</v>
      </c>
      <c r="F38" s="52"/>
      <c r="H38" s="48" t="s">
        <v>49</v>
      </c>
      <c r="I38" s="49" t="s">
        <v>50</v>
      </c>
      <c r="J38" s="50"/>
      <c r="K38" s="50">
        <v>500</v>
      </c>
    </row>
    <row r="39" spans="1:3" s="14" customFormat="1" ht="15.75">
      <c r="A39" s="25"/>
      <c r="B39" s="35"/>
      <c r="C39" s="15"/>
    </row>
    <row r="42" spans="1:7" ht="15.75">
      <c r="A42" s="25" t="s">
        <v>25</v>
      </c>
      <c r="C42" s="14" t="s">
        <v>26</v>
      </c>
      <c r="E42" s="17" t="s">
        <v>27</v>
      </c>
      <c r="G42" s="18" t="s">
        <v>28</v>
      </c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spans="1:7" ht="15.75">
      <c r="A45" s="25"/>
      <c r="C45" s="14"/>
      <c r="E45" s="17"/>
      <c r="G45" s="18"/>
    </row>
    <row r="46" ht="15.75">
      <c r="G46" s="19"/>
    </row>
  </sheetData>
  <sheetProtection/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7.875" style="26" customWidth="1"/>
    <col min="2" max="2" width="5.125" style="36" customWidth="1"/>
    <col min="3" max="3" width="5.125" style="16" customWidth="1"/>
    <col min="4" max="4" width="5.125" style="1" customWidth="1"/>
    <col min="5" max="5" width="24.125" style="1" customWidth="1"/>
    <col min="6" max="6" width="8.75390625" style="1" customWidth="1"/>
    <col min="7" max="7" width="11.625" style="1" customWidth="1"/>
    <col min="8" max="16384" width="9.00390625" style="1" customWidth="1"/>
  </cols>
  <sheetData>
    <row r="1" spans="1:8" ht="24.75" thickBot="1">
      <c r="A1" s="128" t="s">
        <v>79</v>
      </c>
      <c r="B1" s="128"/>
      <c r="C1" s="128"/>
      <c r="D1" s="128"/>
      <c r="E1" s="128"/>
      <c r="F1" s="128"/>
      <c r="G1" s="58" t="str">
        <f>'總計餘額 (2)'!A27</f>
        <v>三年4班</v>
      </c>
      <c r="H1" s="55" t="s">
        <v>75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23</v>
      </c>
      <c r="F2" s="4" t="s">
        <v>24</v>
      </c>
      <c r="G2" s="4" t="s">
        <v>0</v>
      </c>
      <c r="H2" s="4" t="s">
        <v>1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480</v>
      </c>
      <c r="G3" s="2"/>
      <c r="H3" s="2">
        <f>F3-G3</f>
        <v>480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384</v>
      </c>
      <c r="H4" s="2">
        <f aca="true" t="shared" si="0" ref="H4:H12">H3+F4-G4</f>
        <v>96</v>
      </c>
    </row>
    <row r="5" spans="1:8" ht="15.75">
      <c r="A5" s="22"/>
      <c r="B5" s="45"/>
      <c r="C5" s="71"/>
      <c r="D5" s="71"/>
      <c r="E5" s="59"/>
      <c r="F5" s="2"/>
      <c r="G5" s="2"/>
      <c r="H5" s="2">
        <f t="shared" si="0"/>
        <v>96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96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96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96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96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96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96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96</v>
      </c>
    </row>
    <row r="13" spans="1:8" ht="15.75">
      <c r="A13" s="23"/>
      <c r="B13" s="31"/>
      <c r="C13" s="3"/>
      <c r="D13" s="5"/>
      <c r="E13" s="2"/>
      <c r="F13" s="2"/>
      <c r="G13" s="2"/>
      <c r="H13" s="2"/>
    </row>
    <row r="14" spans="1:8" ht="15.75">
      <c r="A14" s="23"/>
      <c r="B14" s="31"/>
      <c r="C14" s="3"/>
      <c r="D14" s="5"/>
      <c r="E14" s="2"/>
      <c r="F14" s="2"/>
      <c r="G14" s="2"/>
      <c r="H14" s="2"/>
    </row>
    <row r="15" spans="1:8" ht="15.75">
      <c r="A15" s="23"/>
      <c r="B15" s="31"/>
      <c r="C15" s="3"/>
      <c r="D15" s="5"/>
      <c r="E15" s="2"/>
      <c r="F15" s="2"/>
      <c r="G15" s="2"/>
      <c r="H15" s="2"/>
    </row>
    <row r="16" spans="1:8" ht="18.75" customHeight="1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.5" customHeight="1">
      <c r="A34" s="22"/>
      <c r="B34" s="32"/>
      <c r="C34" s="3"/>
      <c r="D34" s="5"/>
      <c r="E34" s="5"/>
      <c r="F34" s="5"/>
      <c r="G34" s="5"/>
      <c r="H34" s="2" t="e">
        <f>#REF!+F35-G35</f>
        <v>#REF!</v>
      </c>
    </row>
    <row r="35" spans="1:8" ht="15.75">
      <c r="A35" s="23"/>
      <c r="B35" s="33" t="s">
        <v>19</v>
      </c>
      <c r="C35" s="5"/>
      <c r="D35" s="5"/>
      <c r="E35" s="5"/>
      <c r="F35" s="5">
        <f>SUM(F3:F32)</f>
        <v>480</v>
      </c>
      <c r="G35" s="5">
        <f>SUM(G3:G32)</f>
        <v>384</v>
      </c>
      <c r="H35" s="2">
        <f>F35-G35</f>
        <v>96</v>
      </c>
    </row>
    <row r="36" spans="1:8" ht="1.5" customHeight="1">
      <c r="A36" s="24"/>
      <c r="B36" s="34"/>
      <c r="C36" s="8"/>
      <c r="D36" s="8"/>
      <c r="E36" s="8"/>
      <c r="F36" s="8"/>
      <c r="G36" s="8"/>
      <c r="H36" s="2">
        <f>H35+F36-G36</f>
        <v>96</v>
      </c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39" spans="1:3" s="14" customFormat="1" ht="15.75">
      <c r="A39" s="25"/>
      <c r="B39" s="35"/>
      <c r="C39" s="15"/>
    </row>
    <row r="42" spans="1:7" ht="15.75">
      <c r="A42" s="25" t="s">
        <v>25</v>
      </c>
      <c r="C42" s="14" t="s">
        <v>26</v>
      </c>
      <c r="E42" s="17" t="s">
        <v>27</v>
      </c>
      <c r="G42" s="18" t="s">
        <v>28</v>
      </c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spans="1:7" ht="15.75">
      <c r="A45" s="25"/>
      <c r="C45" s="14"/>
      <c r="E45" s="17"/>
      <c r="G45" s="18"/>
    </row>
    <row r="46" ht="15.75">
      <c r="G46" s="19"/>
    </row>
  </sheetData>
  <sheetProtection/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8.00390625" style="26" customWidth="1"/>
    <col min="2" max="2" width="5.00390625" style="36" customWidth="1"/>
    <col min="3" max="3" width="5.00390625" style="16" customWidth="1"/>
    <col min="4" max="4" width="5.00390625" style="1" customWidth="1"/>
    <col min="5" max="5" width="24.125" style="1" customWidth="1"/>
    <col min="6" max="6" width="8.75390625" style="1" customWidth="1"/>
    <col min="7" max="7" width="11.125" style="1" customWidth="1"/>
    <col min="8" max="16384" width="9.00390625" style="1" customWidth="1"/>
  </cols>
  <sheetData>
    <row r="1" spans="1:8" ht="24">
      <c r="A1" s="128" t="s">
        <v>79</v>
      </c>
      <c r="B1" s="128"/>
      <c r="C1" s="128"/>
      <c r="D1" s="128"/>
      <c r="E1" s="128"/>
      <c r="F1" s="128"/>
      <c r="G1" s="56" t="str">
        <f>'總計餘額 (2)'!F11</f>
        <v>四年1班</v>
      </c>
      <c r="H1" s="54" t="s">
        <v>70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660</v>
      </c>
      <c r="G3" s="2"/>
      <c r="H3" s="2">
        <f>F3-G3</f>
        <v>660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833</v>
      </c>
      <c r="H4" s="2">
        <f aca="true" t="shared" si="0" ref="H4:H14">H3+F4-G4</f>
        <v>-173</v>
      </c>
    </row>
    <row r="5" spans="1:8" ht="15.75">
      <c r="A5" s="22"/>
      <c r="B5" s="45"/>
      <c r="C5" s="71"/>
      <c r="D5" s="71"/>
      <c r="E5" s="59"/>
      <c r="F5" s="2"/>
      <c r="G5" s="2"/>
      <c r="H5" s="2">
        <f t="shared" si="0"/>
        <v>-173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-173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-173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-173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-173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-173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-173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-173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-173</v>
      </c>
    </row>
    <row r="14" spans="1:8" ht="15.75">
      <c r="A14" s="23"/>
      <c r="B14" s="31"/>
      <c r="C14" s="3"/>
      <c r="D14" s="5"/>
      <c r="E14" s="2"/>
      <c r="F14" s="2"/>
      <c r="G14" s="2"/>
      <c r="H14" s="2">
        <f t="shared" si="0"/>
        <v>-173</v>
      </c>
    </row>
    <row r="15" spans="1:8" ht="15.75">
      <c r="A15" s="23"/>
      <c r="B15" s="31"/>
      <c r="C15" s="3"/>
      <c r="D15" s="5"/>
      <c r="E15" s="2"/>
      <c r="F15" s="2"/>
      <c r="G15" s="2"/>
      <c r="H15" s="2"/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.5" customHeight="1">
      <c r="A34" s="22"/>
      <c r="B34" s="32"/>
      <c r="C34" s="3"/>
      <c r="D34" s="5"/>
      <c r="E34" s="5"/>
      <c r="F34" s="5"/>
      <c r="G34" s="5"/>
      <c r="H34" s="2" t="e">
        <f>#REF!+F35-G35</f>
        <v>#REF!</v>
      </c>
    </row>
    <row r="35" spans="1:8" ht="15.75">
      <c r="A35" s="23"/>
      <c r="B35" s="33" t="s">
        <v>19</v>
      </c>
      <c r="C35" s="5"/>
      <c r="D35" s="5"/>
      <c r="E35" s="5"/>
      <c r="F35" s="5">
        <f>SUM(F3:F32)</f>
        <v>660</v>
      </c>
      <c r="G35" s="5">
        <f>SUM(G3:G32)</f>
        <v>833</v>
      </c>
      <c r="H35" s="2">
        <f>F35-G35</f>
        <v>-173</v>
      </c>
    </row>
    <row r="36" spans="1:8" ht="1.5" customHeight="1">
      <c r="A36" s="24"/>
      <c r="B36" s="34"/>
      <c r="C36" s="8"/>
      <c r="D36" s="8"/>
      <c r="E36" s="8"/>
      <c r="F36" s="8"/>
      <c r="G36" s="8"/>
      <c r="H36" s="2">
        <f>H35+F36-G36</f>
        <v>-173</v>
      </c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39" spans="1:3" s="14" customFormat="1" ht="15.75">
      <c r="A39" s="25"/>
      <c r="B39" s="35"/>
      <c r="C39" s="15"/>
    </row>
    <row r="42" spans="1:7" ht="15.75">
      <c r="A42" s="25" t="s">
        <v>15</v>
      </c>
      <c r="C42" s="14" t="s">
        <v>16</v>
      </c>
      <c r="E42" s="17" t="s">
        <v>17</v>
      </c>
      <c r="G42" s="18" t="s">
        <v>18</v>
      </c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spans="1:7" ht="15.75">
      <c r="A45" s="25"/>
      <c r="C45" s="14"/>
      <c r="E45" s="17"/>
      <c r="G45" s="18"/>
    </row>
    <row r="46" ht="15.75">
      <c r="G46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8.00390625" style="26" customWidth="1"/>
    <col min="2" max="2" width="4.00390625" style="36" customWidth="1"/>
    <col min="3" max="3" width="4.00390625" style="16" customWidth="1"/>
    <col min="4" max="4" width="4.00390625" style="1" customWidth="1"/>
    <col min="5" max="5" width="24.125" style="1" customWidth="1"/>
    <col min="6" max="6" width="8.75390625" style="1" customWidth="1"/>
    <col min="7" max="7" width="12.625" style="1" customWidth="1"/>
    <col min="8" max="16384" width="9.00390625" style="1" customWidth="1"/>
  </cols>
  <sheetData>
    <row r="1" spans="1:8" ht="24">
      <c r="A1" s="128" t="s">
        <v>79</v>
      </c>
      <c r="B1" s="128"/>
      <c r="C1" s="128"/>
      <c r="D1" s="128"/>
      <c r="E1" s="128"/>
      <c r="F1" s="128"/>
      <c r="G1" s="58" t="str">
        <f>'總計餘額 (2)'!F12</f>
        <v>四年2班</v>
      </c>
      <c r="H1" s="54" t="s">
        <v>69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23</v>
      </c>
      <c r="F2" s="4" t="s">
        <v>24</v>
      </c>
      <c r="G2" s="4" t="s">
        <v>0</v>
      </c>
      <c r="H2" s="4" t="s">
        <v>1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660</v>
      </c>
      <c r="G3" s="2"/>
      <c r="H3" s="2">
        <f>F3-G3</f>
        <v>660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0</v>
      </c>
      <c r="H4" s="2">
        <f aca="true" t="shared" si="0" ref="H4:H16">H3+F4-G4</f>
        <v>660</v>
      </c>
    </row>
    <row r="5" spans="1:8" ht="15.75">
      <c r="A5" s="22"/>
      <c r="B5" s="45"/>
      <c r="C5" s="71"/>
      <c r="D5" s="71"/>
      <c r="E5" s="59"/>
      <c r="F5" s="2"/>
      <c r="G5" s="2"/>
      <c r="H5" s="2">
        <f t="shared" si="0"/>
        <v>660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660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660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660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660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660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660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660</v>
      </c>
    </row>
    <row r="13" spans="1:8" ht="15.75">
      <c r="A13" s="40"/>
      <c r="B13" s="37"/>
      <c r="C13" s="2"/>
      <c r="D13" s="2"/>
      <c r="E13" s="7"/>
      <c r="F13" s="5"/>
      <c r="G13" s="5"/>
      <c r="H13" s="2">
        <f t="shared" si="0"/>
        <v>660</v>
      </c>
    </row>
    <row r="14" spans="1:8" ht="15.75">
      <c r="A14" s="27"/>
      <c r="B14" s="37"/>
      <c r="C14" s="2"/>
      <c r="D14" s="5"/>
      <c r="E14" s="3"/>
      <c r="F14" s="5"/>
      <c r="G14" s="5"/>
      <c r="H14" s="2">
        <f t="shared" si="0"/>
        <v>660</v>
      </c>
    </row>
    <row r="15" spans="1:8" ht="15.75">
      <c r="A15" s="27"/>
      <c r="B15" s="37"/>
      <c r="C15" s="2"/>
      <c r="D15" s="5"/>
      <c r="E15" s="3"/>
      <c r="F15" s="5"/>
      <c r="G15" s="5"/>
      <c r="H15" s="2">
        <f t="shared" si="0"/>
        <v>660</v>
      </c>
    </row>
    <row r="16" spans="1:8" ht="15.75">
      <c r="A16" s="27"/>
      <c r="B16" s="37"/>
      <c r="C16" s="2"/>
      <c r="D16" s="5"/>
      <c r="E16" s="3"/>
      <c r="F16" s="5"/>
      <c r="G16" s="5"/>
      <c r="H16" s="2">
        <f t="shared" si="0"/>
        <v>660</v>
      </c>
    </row>
    <row r="17" spans="1:8" ht="15.75">
      <c r="A17" s="27"/>
      <c r="B17" s="37"/>
      <c r="C17" s="2"/>
      <c r="D17" s="5"/>
      <c r="E17" s="3"/>
      <c r="F17" s="5"/>
      <c r="G17" s="5"/>
      <c r="H17" s="2"/>
    </row>
    <row r="18" spans="1:8" ht="15.75">
      <c r="A18" s="27"/>
      <c r="B18" s="37"/>
      <c r="C18" s="2"/>
      <c r="D18" s="5"/>
      <c r="E18" s="3"/>
      <c r="F18" s="5"/>
      <c r="G18" s="5"/>
      <c r="H18" s="2"/>
    </row>
    <row r="19" spans="1:8" ht="15.75">
      <c r="A19" s="21"/>
      <c r="B19" s="31"/>
      <c r="C19" s="3"/>
      <c r="D19" s="2"/>
      <c r="E19" s="2"/>
      <c r="F19" s="2"/>
      <c r="G19" s="2"/>
      <c r="H19" s="2"/>
    </row>
    <row r="20" spans="1:8" ht="1.5" customHeight="1">
      <c r="A20" s="22"/>
      <c r="B20" s="32"/>
      <c r="C20" s="3"/>
      <c r="D20" s="5"/>
      <c r="E20" s="5"/>
      <c r="F20" s="5"/>
      <c r="G20" s="5"/>
      <c r="H20" s="2" t="e">
        <f>#REF!+F21-G21</f>
        <v>#REF!</v>
      </c>
    </row>
    <row r="21" spans="1:8" ht="15.75">
      <c r="A21" s="23"/>
      <c r="B21" s="33" t="s">
        <v>19</v>
      </c>
      <c r="C21" s="5"/>
      <c r="D21" s="5"/>
      <c r="E21" s="5"/>
      <c r="F21" s="5">
        <f>SUM(F3:F12)</f>
        <v>660</v>
      </c>
      <c r="G21" s="5">
        <f>SUM(G3:G13)</f>
        <v>0</v>
      </c>
      <c r="H21" s="2">
        <f>F21-G21</f>
        <v>660</v>
      </c>
    </row>
    <row r="22" spans="1:8" ht="1.5" customHeight="1">
      <c r="A22" s="24"/>
      <c r="B22" s="34"/>
      <c r="C22" s="8"/>
      <c r="D22" s="8"/>
      <c r="E22" s="8"/>
      <c r="F22" s="8"/>
      <c r="G22" s="8"/>
      <c r="H22" s="2">
        <f>H21+F22-G22</f>
        <v>660</v>
      </c>
    </row>
    <row r="23" spans="1:3" s="14" customFormat="1" ht="15.75">
      <c r="A23" s="25"/>
      <c r="B23" s="35"/>
      <c r="C23" s="15"/>
    </row>
    <row r="24" spans="1:3" s="14" customFormat="1" ht="15.75">
      <c r="A24" s="25"/>
      <c r="B24" s="35"/>
      <c r="C24" s="15"/>
    </row>
    <row r="25" spans="1:3" s="14" customFormat="1" ht="15.75">
      <c r="A25" s="25"/>
      <c r="B25" s="35"/>
      <c r="C25" s="15"/>
    </row>
    <row r="28" spans="1:7" ht="15.75">
      <c r="A28" s="25" t="s">
        <v>25</v>
      </c>
      <c r="C28" s="14" t="s">
        <v>26</v>
      </c>
      <c r="E28" s="17" t="s">
        <v>27</v>
      </c>
      <c r="G28" s="18" t="s">
        <v>28</v>
      </c>
    </row>
    <row r="29" spans="1:7" ht="15.75">
      <c r="A29" s="25"/>
      <c r="C29" s="14"/>
      <c r="E29" s="17"/>
      <c r="G29" s="18"/>
    </row>
    <row r="30" spans="1:7" ht="15.75">
      <c r="A30" s="25"/>
      <c r="C30" s="14"/>
      <c r="E30" s="17"/>
      <c r="G30" s="18"/>
    </row>
    <row r="31" spans="1:7" ht="15.75">
      <c r="A31" s="25"/>
      <c r="C31" s="14"/>
      <c r="E31" s="17"/>
      <c r="G31" s="18"/>
    </row>
    <row r="32" ht="15.75">
      <c r="G32" s="19"/>
    </row>
  </sheetData>
  <sheetProtection/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8.00390625" style="26" customWidth="1"/>
    <col min="2" max="2" width="4.50390625" style="36" customWidth="1"/>
    <col min="3" max="3" width="4.50390625" style="16" customWidth="1"/>
    <col min="4" max="4" width="4.50390625" style="1" customWidth="1"/>
    <col min="5" max="5" width="24.125" style="1" customWidth="1"/>
    <col min="6" max="6" width="8.75390625" style="1" customWidth="1"/>
    <col min="7" max="7" width="12.625" style="1" customWidth="1"/>
    <col min="8" max="16384" width="9.00390625" style="1" customWidth="1"/>
  </cols>
  <sheetData>
    <row r="1" spans="1:8" ht="24">
      <c r="A1" s="128" t="s">
        <v>79</v>
      </c>
      <c r="B1" s="128"/>
      <c r="C1" s="128"/>
      <c r="D1" s="128"/>
      <c r="E1" s="128"/>
      <c r="F1" s="128"/>
      <c r="G1" s="58" t="str">
        <f>'總計餘額 (2)'!F13</f>
        <v>四年3班</v>
      </c>
      <c r="H1" s="54" t="s">
        <v>139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660</v>
      </c>
      <c r="G3" s="2"/>
      <c r="H3" s="2">
        <f>F3-G3</f>
        <v>660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478</v>
      </c>
      <c r="H4" s="2">
        <f aca="true" t="shared" si="0" ref="H4:H16">H3+F4-G4</f>
        <v>182</v>
      </c>
    </row>
    <row r="5" spans="1:8" ht="15.75">
      <c r="A5" s="22"/>
      <c r="B5" s="45"/>
      <c r="C5" s="71"/>
      <c r="D5" s="71"/>
      <c r="E5" s="59"/>
      <c r="F5" s="2"/>
      <c r="G5" s="2"/>
      <c r="H5" s="2">
        <f t="shared" si="0"/>
        <v>182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182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182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182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182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182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182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182</v>
      </c>
    </row>
    <row r="13" spans="1:8" ht="15.75">
      <c r="A13" s="40"/>
      <c r="B13" s="37"/>
      <c r="C13" s="2"/>
      <c r="D13" s="2"/>
      <c r="E13" s="7"/>
      <c r="F13" s="5"/>
      <c r="G13" s="5"/>
      <c r="H13" s="2">
        <f t="shared" si="0"/>
        <v>182</v>
      </c>
    </row>
    <row r="14" spans="1:8" ht="15.75">
      <c r="A14" s="27"/>
      <c r="B14" s="37"/>
      <c r="C14" s="2"/>
      <c r="D14" s="5"/>
      <c r="E14" s="3"/>
      <c r="F14" s="5"/>
      <c r="G14" s="5"/>
      <c r="H14" s="2">
        <f t="shared" si="0"/>
        <v>182</v>
      </c>
    </row>
    <row r="15" spans="1:8" ht="15.75">
      <c r="A15" s="27"/>
      <c r="B15" s="37"/>
      <c r="C15" s="2"/>
      <c r="D15" s="5"/>
      <c r="E15" s="3"/>
      <c r="F15" s="5"/>
      <c r="G15" s="5"/>
      <c r="H15" s="2">
        <f t="shared" si="0"/>
        <v>182</v>
      </c>
    </row>
    <row r="16" spans="1:8" ht="15.75">
      <c r="A16" s="27"/>
      <c r="B16" s="37"/>
      <c r="C16" s="2"/>
      <c r="D16" s="5"/>
      <c r="E16" s="3"/>
      <c r="F16" s="5"/>
      <c r="G16" s="5"/>
      <c r="H16" s="2">
        <f t="shared" si="0"/>
        <v>182</v>
      </c>
    </row>
    <row r="17" spans="1:8" ht="15.75">
      <c r="A17" s="27"/>
      <c r="B17" s="37"/>
      <c r="C17" s="2"/>
      <c r="D17" s="5"/>
      <c r="E17" s="3"/>
      <c r="F17" s="5"/>
      <c r="G17" s="5"/>
      <c r="H17" s="2"/>
    </row>
    <row r="18" spans="1:8" ht="15.75">
      <c r="A18" s="27"/>
      <c r="B18" s="37"/>
      <c r="C18" s="2"/>
      <c r="D18" s="5"/>
      <c r="E18" s="3"/>
      <c r="F18" s="5"/>
      <c r="G18" s="5"/>
      <c r="H18" s="2"/>
    </row>
    <row r="19" spans="1:8" ht="15.75">
      <c r="A19" s="21"/>
      <c r="B19" s="31"/>
      <c r="C19" s="3"/>
      <c r="D19" s="2"/>
      <c r="E19" s="2"/>
      <c r="F19" s="2"/>
      <c r="G19" s="2"/>
      <c r="H19" s="2"/>
    </row>
    <row r="20" spans="1:8" ht="1.5" customHeight="1">
      <c r="A20" s="22"/>
      <c r="B20" s="32"/>
      <c r="C20" s="3"/>
      <c r="D20" s="5"/>
      <c r="E20" s="5"/>
      <c r="F20" s="5"/>
      <c r="G20" s="5"/>
      <c r="H20" s="2" t="e">
        <f>#REF!+F21-G21</f>
        <v>#REF!</v>
      </c>
    </row>
    <row r="21" spans="1:8" ht="15.75">
      <c r="A21" s="23"/>
      <c r="B21" s="33" t="s">
        <v>19</v>
      </c>
      <c r="C21" s="5"/>
      <c r="D21" s="5"/>
      <c r="E21" s="5"/>
      <c r="F21" s="5">
        <f>SUM(F3:F12)</f>
        <v>660</v>
      </c>
      <c r="G21" s="5">
        <f>SUM(G3:G13)</f>
        <v>478</v>
      </c>
      <c r="H21" s="2">
        <f>F21-G21</f>
        <v>182</v>
      </c>
    </row>
    <row r="22" spans="1:8" ht="1.5" customHeight="1">
      <c r="A22" s="24"/>
      <c r="B22" s="34"/>
      <c r="C22" s="8"/>
      <c r="D22" s="8"/>
      <c r="E22" s="8"/>
      <c r="F22" s="8"/>
      <c r="G22" s="8"/>
      <c r="H22" s="2">
        <f>H21+F22-G22</f>
        <v>182</v>
      </c>
    </row>
    <row r="23" spans="1:3" s="14" customFormat="1" ht="15.75">
      <c r="A23" s="25"/>
      <c r="B23" s="35"/>
      <c r="C23" s="15"/>
    </row>
    <row r="24" spans="1:3" s="14" customFormat="1" ht="15.75">
      <c r="A24" s="25"/>
      <c r="B24" s="35"/>
      <c r="C24" s="15"/>
    </row>
    <row r="25" spans="1:3" s="14" customFormat="1" ht="15.75">
      <c r="A25" s="25"/>
      <c r="B25" s="35"/>
      <c r="C25" s="15"/>
    </row>
    <row r="28" spans="1:7" ht="15.75">
      <c r="A28" s="25" t="s">
        <v>6</v>
      </c>
      <c r="C28" s="14" t="s">
        <v>16</v>
      </c>
      <c r="E28" s="17" t="s">
        <v>7</v>
      </c>
      <c r="G28" s="18" t="s">
        <v>18</v>
      </c>
    </row>
    <row r="29" spans="1:7" ht="15.75">
      <c r="A29" s="25"/>
      <c r="C29" s="14"/>
      <c r="E29" s="17"/>
      <c r="G29" s="18"/>
    </row>
    <row r="30" spans="1:7" ht="15.75">
      <c r="A30" s="25"/>
      <c r="C30" s="14"/>
      <c r="E30" s="17"/>
      <c r="G30" s="18"/>
    </row>
    <row r="31" spans="1:7" ht="15.75">
      <c r="A31" s="25"/>
      <c r="C31" s="14"/>
      <c r="E31" s="17"/>
      <c r="G31" s="18"/>
    </row>
    <row r="32" ht="15.75">
      <c r="G32" s="19"/>
    </row>
  </sheetData>
  <sheetProtection/>
  <protectedRanges>
    <protectedRange sqref="E7" name="範圍1_21"/>
  </protectedRanges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7.875" style="26" customWidth="1"/>
    <col min="2" max="2" width="4.625" style="36" customWidth="1"/>
    <col min="3" max="3" width="4.625" style="16" customWidth="1"/>
    <col min="4" max="4" width="4.625" style="1" customWidth="1"/>
    <col min="5" max="5" width="24.125" style="1" customWidth="1"/>
    <col min="6" max="6" width="8.75390625" style="1" customWidth="1"/>
    <col min="7" max="7" width="12.00390625" style="1" customWidth="1"/>
    <col min="8" max="16384" width="9.00390625" style="1" customWidth="1"/>
  </cols>
  <sheetData>
    <row r="1" spans="1:8" ht="24">
      <c r="A1" s="128" t="s">
        <v>79</v>
      </c>
      <c r="B1" s="128"/>
      <c r="C1" s="128"/>
      <c r="D1" s="128"/>
      <c r="E1" s="128"/>
      <c r="F1" s="128"/>
      <c r="G1" s="62" t="str">
        <f>'總計餘額 (2)'!F14</f>
        <v>四年4班</v>
      </c>
      <c r="H1" s="54" t="s">
        <v>67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21" customHeight="1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690</v>
      </c>
      <c r="G3" s="2"/>
      <c r="H3" s="2">
        <f>F3-G3</f>
        <v>690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232</v>
      </c>
      <c r="H4" s="2">
        <f aca="true" t="shared" si="0" ref="H4:H12">H3+F4-G4</f>
        <v>458</v>
      </c>
    </row>
    <row r="5" spans="1:8" ht="15.75">
      <c r="A5" s="22"/>
      <c r="B5" s="45"/>
      <c r="C5" s="71"/>
      <c r="D5" s="71"/>
      <c r="E5" s="59"/>
      <c r="F5" s="2"/>
      <c r="G5" s="2"/>
      <c r="H5" s="2">
        <f t="shared" si="0"/>
        <v>458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458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458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458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458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458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458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458</v>
      </c>
    </row>
    <row r="13" spans="1:8" ht="15.75">
      <c r="A13" s="23"/>
      <c r="B13" s="31"/>
      <c r="C13" s="3"/>
      <c r="D13" s="5"/>
      <c r="E13" s="2"/>
      <c r="F13" s="2"/>
      <c r="G13" s="2"/>
      <c r="H13" s="2"/>
    </row>
    <row r="14" spans="1:8" ht="15.75">
      <c r="A14" s="23"/>
      <c r="B14" s="31"/>
      <c r="C14" s="3"/>
      <c r="D14" s="5"/>
      <c r="E14" s="2"/>
      <c r="F14" s="2"/>
      <c r="G14" s="2"/>
      <c r="H14" s="2"/>
    </row>
    <row r="15" spans="1:8" ht="15.75">
      <c r="A15" s="23"/>
      <c r="B15" s="31"/>
      <c r="C15" s="3"/>
      <c r="D15" s="5"/>
      <c r="E15" s="2"/>
      <c r="F15" s="2"/>
      <c r="G15" s="2"/>
      <c r="H15" s="2"/>
    </row>
    <row r="16" spans="1:8" ht="15.75">
      <c r="A16" s="23"/>
      <c r="B16" s="31"/>
      <c r="C16" s="3"/>
      <c r="D16" s="5"/>
      <c r="E16" s="6"/>
      <c r="F16" s="2"/>
      <c r="G16" s="5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2"/>
      <c r="C18" s="3"/>
      <c r="D18" s="5"/>
      <c r="E18" s="7"/>
      <c r="F18" s="2"/>
      <c r="G18" s="5"/>
      <c r="H18" s="2"/>
    </row>
    <row r="19" spans="1:8" ht="15.75">
      <c r="A19" s="23"/>
      <c r="B19" s="32"/>
      <c r="C19" s="8"/>
      <c r="D19" s="2"/>
      <c r="E19" s="5"/>
      <c r="F19" s="2"/>
      <c r="G19" s="5"/>
      <c r="H19" s="2"/>
    </row>
    <row r="20" spans="1:8" ht="15.75">
      <c r="A20" s="23"/>
      <c r="B20" s="32"/>
      <c r="C20" s="8"/>
      <c r="D20" s="5"/>
      <c r="E20" s="9"/>
      <c r="F20" s="2"/>
      <c r="G20" s="10"/>
      <c r="H20" s="2"/>
    </row>
    <row r="21" spans="1:8" ht="15.75">
      <c r="A21" s="23"/>
      <c r="B21" s="32"/>
      <c r="C21" s="8"/>
      <c r="D21" s="5"/>
      <c r="E21" s="11"/>
      <c r="F21" s="2"/>
      <c r="G21" s="5"/>
      <c r="H21" s="2"/>
    </row>
    <row r="22" spans="1:8" ht="15.75">
      <c r="A22" s="23"/>
      <c r="B22" s="32"/>
      <c r="C22" s="8"/>
      <c r="D22" s="5"/>
      <c r="E22" s="11"/>
      <c r="F22" s="2"/>
      <c r="G22" s="2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5"/>
      <c r="H24" s="2"/>
    </row>
    <row r="25" spans="1:8" ht="15.75">
      <c r="A25" s="23"/>
      <c r="B25" s="32"/>
      <c r="C25" s="5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2"/>
      <c r="F27" s="5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8"/>
      <c r="G29" s="8"/>
      <c r="H29" s="2"/>
    </row>
    <row r="30" spans="1:8" ht="15.75">
      <c r="A30" s="23"/>
      <c r="B30" s="32"/>
      <c r="C30" s="5"/>
      <c r="D30" s="5"/>
      <c r="E30" s="13"/>
      <c r="F30" s="2"/>
      <c r="G30" s="8"/>
      <c r="H30" s="2"/>
    </row>
    <row r="31" spans="1:8" ht="15.75">
      <c r="A31" s="23"/>
      <c r="B31" s="31"/>
      <c r="C31" s="3"/>
      <c r="D31" s="2"/>
      <c r="E31" s="2"/>
      <c r="F31" s="5"/>
      <c r="G31" s="5"/>
      <c r="H31" s="2"/>
    </row>
    <row r="32" spans="1:8" ht="15.75">
      <c r="A32" s="21"/>
      <c r="B32" s="31"/>
      <c r="C32" s="3"/>
      <c r="D32" s="2"/>
      <c r="E32" s="2"/>
      <c r="F32" s="2"/>
      <c r="G32" s="2"/>
      <c r="H32" s="2"/>
    </row>
    <row r="33" spans="1:8" ht="1.5" customHeight="1">
      <c r="A33" s="22"/>
      <c r="B33" s="32"/>
      <c r="C33" s="3"/>
      <c r="D33" s="5"/>
      <c r="E33" s="5"/>
      <c r="F33" s="5"/>
      <c r="G33" s="5"/>
      <c r="H33" s="2" t="e">
        <f>#REF!+F34-G34</f>
        <v>#REF!</v>
      </c>
    </row>
    <row r="34" spans="1:8" ht="15.75">
      <c r="A34" s="23"/>
      <c r="B34" s="33" t="s">
        <v>19</v>
      </c>
      <c r="C34" s="5"/>
      <c r="D34" s="5"/>
      <c r="E34" s="5"/>
      <c r="F34" s="5">
        <f>SUM(F3:F31)</f>
        <v>690</v>
      </c>
      <c r="G34" s="5">
        <f>SUM(G3:G31)</f>
        <v>232</v>
      </c>
      <c r="H34" s="2">
        <f>F34-G34</f>
        <v>458</v>
      </c>
    </row>
    <row r="35" spans="1:8" ht="1.5" customHeight="1">
      <c r="A35" s="24"/>
      <c r="B35" s="34"/>
      <c r="C35" s="8"/>
      <c r="D35" s="8"/>
      <c r="E35" s="8"/>
      <c r="F35" s="8"/>
      <c r="G35" s="8"/>
      <c r="H35" s="2">
        <f>H34+F35-G35</f>
        <v>458</v>
      </c>
    </row>
    <row r="36" spans="1:3" s="14" customFormat="1" ht="15.75">
      <c r="A36" s="25"/>
      <c r="B36" s="35"/>
      <c r="C36" s="15"/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41" spans="1:7" ht="15.75">
      <c r="A41" s="25" t="s">
        <v>15</v>
      </c>
      <c r="C41" s="14" t="s">
        <v>16</v>
      </c>
      <c r="E41" s="17" t="s">
        <v>17</v>
      </c>
      <c r="G41" s="18" t="s">
        <v>18</v>
      </c>
    </row>
    <row r="42" spans="1:7" ht="15.75">
      <c r="A42" s="25"/>
      <c r="C42" s="14"/>
      <c r="E42" s="17"/>
      <c r="G42" s="18"/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ht="15.75">
      <c r="G45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8.125" style="26" customWidth="1"/>
    <col min="2" max="2" width="4.75390625" style="36" customWidth="1"/>
    <col min="3" max="3" width="4.75390625" style="16" customWidth="1"/>
    <col min="4" max="4" width="4.75390625" style="1" customWidth="1"/>
    <col min="5" max="5" width="24.125" style="1" customWidth="1"/>
    <col min="6" max="6" width="8.75390625" style="1" customWidth="1"/>
    <col min="7" max="7" width="14.00390625" style="1" customWidth="1"/>
    <col min="8" max="16384" width="9.00390625" style="1" customWidth="1"/>
  </cols>
  <sheetData>
    <row r="1" spans="1:8" ht="24">
      <c r="A1" s="128" t="s">
        <v>79</v>
      </c>
      <c r="B1" s="128"/>
      <c r="C1" s="128"/>
      <c r="D1" s="128"/>
      <c r="E1" s="128"/>
      <c r="F1" s="128"/>
      <c r="G1" s="56" t="str">
        <f>'總計餘額 (2)'!F15</f>
        <v>四年5班</v>
      </c>
      <c r="H1" s="54" t="s">
        <v>71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54</v>
      </c>
      <c r="F2" s="4" t="s">
        <v>55</v>
      </c>
      <c r="G2" s="4" t="s">
        <v>56</v>
      </c>
      <c r="H2" s="4" t="s">
        <v>57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450</v>
      </c>
      <c r="G3" s="2"/>
      <c r="H3" s="2">
        <f>F3-G3</f>
        <v>450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368</v>
      </c>
      <c r="H4" s="2">
        <f aca="true" t="shared" si="0" ref="H4:H15">H3+F4-G4</f>
        <v>82</v>
      </c>
    </row>
    <row r="5" spans="1:8" ht="15.75">
      <c r="A5" s="22"/>
      <c r="B5" s="45"/>
      <c r="C5" s="71"/>
      <c r="D5" s="71"/>
      <c r="E5" s="59"/>
      <c r="F5" s="2"/>
      <c r="G5" s="2"/>
      <c r="H5" s="2">
        <f t="shared" si="0"/>
        <v>82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82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82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82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82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82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82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82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82</v>
      </c>
    </row>
    <row r="14" spans="1:8" ht="15.75">
      <c r="A14" s="23"/>
      <c r="B14" s="31"/>
      <c r="C14" s="3"/>
      <c r="D14" s="5"/>
      <c r="E14" s="2"/>
      <c r="F14" s="2"/>
      <c r="G14" s="2"/>
      <c r="H14" s="2">
        <f t="shared" si="0"/>
        <v>82</v>
      </c>
    </row>
    <row r="15" spans="1:8" ht="15.75">
      <c r="A15" s="23"/>
      <c r="B15" s="31"/>
      <c r="C15" s="3"/>
      <c r="D15" s="5"/>
      <c r="E15" s="2"/>
      <c r="F15" s="2"/>
      <c r="G15" s="2"/>
      <c r="H15" s="2">
        <f t="shared" si="0"/>
        <v>82</v>
      </c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1"/>
      <c r="B20" s="31"/>
      <c r="C20" s="3"/>
      <c r="D20" s="2"/>
      <c r="E20" s="2"/>
      <c r="F20" s="2"/>
      <c r="G20" s="2"/>
      <c r="H20" s="2"/>
    </row>
    <row r="21" spans="1:8" ht="1.5" customHeight="1">
      <c r="A21" s="22"/>
      <c r="B21" s="32"/>
      <c r="C21" s="3"/>
      <c r="D21" s="5"/>
      <c r="E21" s="5"/>
      <c r="F21" s="5"/>
      <c r="G21" s="5"/>
      <c r="H21" s="2" t="e">
        <f>#REF!+F22-G22</f>
        <v>#REF!</v>
      </c>
    </row>
    <row r="22" spans="1:8" ht="15.75">
      <c r="A22" s="23"/>
      <c r="B22" s="33" t="s">
        <v>58</v>
      </c>
      <c r="C22" s="5"/>
      <c r="D22" s="5"/>
      <c r="E22" s="5"/>
      <c r="F22" s="5">
        <f>SUM(F3:F19)</f>
        <v>450</v>
      </c>
      <c r="G22" s="5">
        <f>SUM(G3:G19)</f>
        <v>368</v>
      </c>
      <c r="H22" s="2">
        <f>F22-G22</f>
        <v>82</v>
      </c>
    </row>
    <row r="23" spans="1:8" ht="1.5" customHeight="1">
      <c r="A23" s="24"/>
      <c r="B23" s="34"/>
      <c r="C23" s="8"/>
      <c r="D23" s="8"/>
      <c r="E23" s="8"/>
      <c r="F23" s="8"/>
      <c r="G23" s="8"/>
      <c r="H23" s="2">
        <f>H22+F23-G23</f>
        <v>82</v>
      </c>
    </row>
    <row r="24" spans="1:3" s="14" customFormat="1" ht="15.75">
      <c r="A24" s="25"/>
      <c r="B24" s="35"/>
      <c r="C24" s="15"/>
    </row>
    <row r="25" spans="1:3" s="14" customFormat="1" ht="15.75">
      <c r="A25" s="25"/>
      <c r="B25" s="35"/>
      <c r="C25" s="15"/>
    </row>
    <row r="26" spans="1:3" s="14" customFormat="1" ht="15.75">
      <c r="A26" s="25"/>
      <c r="B26" s="35"/>
      <c r="C26" s="15"/>
    </row>
    <row r="29" spans="1:7" ht="15.75">
      <c r="A29" s="25" t="s">
        <v>59</v>
      </c>
      <c r="C29" s="14" t="s">
        <v>60</v>
      </c>
      <c r="E29" s="17" t="s">
        <v>61</v>
      </c>
      <c r="G29" s="18" t="s">
        <v>62</v>
      </c>
    </row>
    <row r="30" spans="1:7" ht="15.75">
      <c r="A30" s="25"/>
      <c r="C30" s="14"/>
      <c r="E30" s="17"/>
      <c r="G30" s="18"/>
    </row>
    <row r="31" spans="1:7" ht="15.75">
      <c r="A31" s="25"/>
      <c r="C31" s="14"/>
      <c r="E31" s="17"/>
      <c r="G31" s="18"/>
    </row>
    <row r="32" spans="1:7" ht="15.75">
      <c r="A32" s="25"/>
      <c r="C32" s="14"/>
      <c r="E32" s="17"/>
      <c r="G32" s="18"/>
    </row>
    <row r="33" ht="15.75">
      <c r="G33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G2" sqref="G2:G30"/>
    </sheetView>
  </sheetViews>
  <sheetFormatPr defaultColWidth="9.00390625" defaultRowHeight="16.5"/>
  <cols>
    <col min="3" max="3" width="16.125" style="0" customWidth="1"/>
    <col min="4" max="4" width="22.75390625" style="0" customWidth="1"/>
    <col min="5" max="5" width="15.25390625" style="0" customWidth="1"/>
    <col min="6" max="6" width="19.50390625" style="0" customWidth="1"/>
    <col min="7" max="7" width="12.50390625" style="123" customWidth="1"/>
    <col min="8" max="8" width="9.50390625" style="119" hidden="1" customWidth="1"/>
  </cols>
  <sheetData>
    <row r="1" spans="1:7" ht="19.5">
      <c r="A1" s="117" t="s">
        <v>166</v>
      </c>
      <c r="B1" s="117" t="s">
        <v>167</v>
      </c>
      <c r="C1" s="117" t="s">
        <v>168</v>
      </c>
      <c r="D1" s="117" t="s">
        <v>169</v>
      </c>
      <c r="E1" s="117" t="s">
        <v>170</v>
      </c>
      <c r="F1" s="118" t="s">
        <v>171</v>
      </c>
      <c r="G1" s="117" t="s">
        <v>172</v>
      </c>
    </row>
    <row r="2" spans="1:7" ht="19.5" customHeight="1">
      <c r="A2" s="117">
        <v>1</v>
      </c>
      <c r="B2" s="117" t="s">
        <v>173</v>
      </c>
      <c r="C2" s="117" t="s">
        <v>174</v>
      </c>
      <c r="D2" s="117" t="s">
        <v>175</v>
      </c>
      <c r="E2" s="117"/>
      <c r="F2" s="118"/>
      <c r="G2" s="117">
        <v>304</v>
      </c>
    </row>
    <row r="3" spans="1:7" ht="19.5" customHeight="1">
      <c r="A3" s="117">
        <v>2</v>
      </c>
      <c r="B3" s="117" t="s">
        <v>115</v>
      </c>
      <c r="C3" s="120" t="s">
        <v>176</v>
      </c>
      <c r="D3" s="117">
        <v>292</v>
      </c>
      <c r="E3" s="117"/>
      <c r="F3" s="118"/>
      <c r="G3" s="117">
        <v>116</v>
      </c>
    </row>
    <row r="4" spans="1:8" ht="19.5" customHeight="1">
      <c r="A4" s="117">
        <v>3</v>
      </c>
      <c r="B4" s="117" t="s">
        <v>116</v>
      </c>
      <c r="C4" s="117" t="s">
        <v>177</v>
      </c>
      <c r="D4" s="117" t="s">
        <v>178</v>
      </c>
      <c r="E4" s="117"/>
      <c r="F4" s="118"/>
      <c r="G4" s="117">
        <v>480</v>
      </c>
      <c r="H4" s="119">
        <v>57205720</v>
      </c>
    </row>
    <row r="5" spans="1:7" ht="19.5" customHeight="1">
      <c r="A5" s="117">
        <v>4</v>
      </c>
      <c r="B5" s="117" t="s">
        <v>117</v>
      </c>
      <c r="C5" s="117" t="s">
        <v>179</v>
      </c>
      <c r="D5" s="117">
        <v>1748</v>
      </c>
      <c r="E5" s="117"/>
      <c r="F5" s="118"/>
      <c r="G5" s="117">
        <v>699</v>
      </c>
    </row>
    <row r="6" spans="1:7" ht="19.5" customHeight="1">
      <c r="A6" s="117">
        <v>5</v>
      </c>
      <c r="B6" s="117" t="s">
        <v>180</v>
      </c>
      <c r="C6" s="120" t="s">
        <v>181</v>
      </c>
      <c r="D6" s="117">
        <v>616</v>
      </c>
      <c r="E6" s="117"/>
      <c r="F6" s="118"/>
      <c r="G6" s="117">
        <v>246</v>
      </c>
    </row>
    <row r="7" spans="1:7" ht="19.5" customHeight="1">
      <c r="A7" s="117">
        <v>6</v>
      </c>
      <c r="B7" s="117" t="s">
        <v>118</v>
      </c>
      <c r="C7" s="117" t="s">
        <v>182</v>
      </c>
      <c r="D7" s="117" t="s">
        <v>183</v>
      </c>
      <c r="E7" s="117">
        <v>896</v>
      </c>
      <c r="F7" s="118"/>
      <c r="G7" s="117">
        <v>3</v>
      </c>
    </row>
    <row r="8" spans="1:7" ht="19.5" customHeight="1">
      <c r="A8" s="117">
        <v>7</v>
      </c>
      <c r="B8" s="117" t="s">
        <v>119</v>
      </c>
      <c r="C8" s="117" t="s">
        <v>184</v>
      </c>
      <c r="D8" s="117">
        <v>874</v>
      </c>
      <c r="E8" s="117"/>
      <c r="F8" s="118"/>
      <c r="G8" s="117">
        <v>349</v>
      </c>
    </row>
    <row r="9" spans="1:7" ht="19.5" customHeight="1">
      <c r="A9" s="117">
        <v>8</v>
      </c>
      <c r="B9" s="117" t="s">
        <v>120</v>
      </c>
      <c r="C9" s="117" t="s">
        <v>185</v>
      </c>
      <c r="D9" s="117" t="s">
        <v>186</v>
      </c>
      <c r="E9" s="117"/>
      <c r="F9" s="118"/>
      <c r="G9" s="117">
        <v>315</v>
      </c>
    </row>
    <row r="10" spans="1:7" ht="19.5" customHeight="1">
      <c r="A10" s="121">
        <v>9</v>
      </c>
      <c r="B10" s="121" t="s">
        <v>187</v>
      </c>
      <c r="C10" s="120" t="s">
        <v>188</v>
      </c>
      <c r="D10" s="121" t="s">
        <v>189</v>
      </c>
      <c r="E10" s="121"/>
      <c r="F10" s="122"/>
      <c r="G10" s="121">
        <v>632</v>
      </c>
    </row>
    <row r="11" spans="1:7" ht="19.5" customHeight="1">
      <c r="A11" s="117">
        <v>10</v>
      </c>
      <c r="B11" s="121" t="s">
        <v>121</v>
      </c>
      <c r="C11" s="120" t="s">
        <v>190</v>
      </c>
      <c r="D11" s="117">
        <v>390</v>
      </c>
      <c r="E11" s="117"/>
      <c r="F11" s="118"/>
      <c r="G11" s="117">
        <v>156</v>
      </c>
    </row>
    <row r="12" spans="1:7" ht="19.5" customHeight="1">
      <c r="A12" s="117">
        <v>11</v>
      </c>
      <c r="B12" s="121" t="s">
        <v>122</v>
      </c>
      <c r="C12" s="120" t="s">
        <v>76</v>
      </c>
      <c r="D12" s="117">
        <v>548</v>
      </c>
      <c r="E12" s="117"/>
      <c r="F12" s="118"/>
      <c r="G12" s="117">
        <v>219</v>
      </c>
    </row>
    <row r="13" spans="1:7" ht="19.5" customHeight="1">
      <c r="A13" s="117">
        <v>12</v>
      </c>
      <c r="B13" s="121" t="s">
        <v>123</v>
      </c>
      <c r="C13" s="117" t="s">
        <v>191</v>
      </c>
      <c r="D13" s="117">
        <v>960</v>
      </c>
      <c r="E13" s="117"/>
      <c r="F13" s="118"/>
      <c r="G13" s="117">
        <v>384</v>
      </c>
    </row>
    <row r="14" spans="1:7" ht="19.5" customHeight="1">
      <c r="A14" s="117">
        <v>13</v>
      </c>
      <c r="B14" s="117" t="s">
        <v>192</v>
      </c>
      <c r="C14" s="121" t="s">
        <v>193</v>
      </c>
      <c r="D14" s="117">
        <v>2083</v>
      </c>
      <c r="E14" s="117"/>
      <c r="F14" s="118"/>
      <c r="G14" s="117">
        <v>833</v>
      </c>
    </row>
    <row r="15" spans="1:7" ht="19.5" customHeight="1">
      <c r="A15" s="117">
        <v>14</v>
      </c>
      <c r="B15" s="117" t="s">
        <v>124</v>
      </c>
      <c r="C15" s="117" t="s">
        <v>194</v>
      </c>
      <c r="D15" s="117">
        <v>619</v>
      </c>
      <c r="E15" s="117">
        <v>1478</v>
      </c>
      <c r="F15" s="118">
        <v>859</v>
      </c>
      <c r="G15" s="117">
        <v>0</v>
      </c>
    </row>
    <row r="16" spans="1:8" ht="19.5" customHeight="1">
      <c r="A16" s="117">
        <v>15</v>
      </c>
      <c r="B16" s="117" t="s">
        <v>125</v>
      </c>
      <c r="C16" s="117" t="s">
        <v>195</v>
      </c>
      <c r="D16" s="117">
        <v>1196</v>
      </c>
      <c r="E16" s="117"/>
      <c r="F16" s="118"/>
      <c r="G16" s="117">
        <v>478</v>
      </c>
      <c r="H16" s="119">
        <v>219</v>
      </c>
    </row>
    <row r="17" spans="1:8" ht="19.5" customHeight="1">
      <c r="A17" s="117">
        <v>16</v>
      </c>
      <c r="B17" s="117" t="s">
        <v>126</v>
      </c>
      <c r="C17" s="117" t="s">
        <v>196</v>
      </c>
      <c r="D17" s="117">
        <v>581</v>
      </c>
      <c r="E17" s="117"/>
      <c r="F17" s="118"/>
      <c r="G17" s="117">
        <v>232</v>
      </c>
      <c r="H17" s="119">
        <v>604</v>
      </c>
    </row>
    <row r="18" spans="1:7" ht="19.5" customHeight="1">
      <c r="A18" s="117">
        <v>17</v>
      </c>
      <c r="B18" s="117" t="s">
        <v>127</v>
      </c>
      <c r="C18" s="117" t="s">
        <v>197</v>
      </c>
      <c r="D18" s="117">
        <v>922</v>
      </c>
      <c r="E18" s="117"/>
      <c r="F18" s="118"/>
      <c r="G18" s="117">
        <v>368</v>
      </c>
    </row>
    <row r="19" spans="1:7" ht="19.5" customHeight="1">
      <c r="A19" s="117">
        <v>18</v>
      </c>
      <c r="B19" s="117" t="s">
        <v>198</v>
      </c>
      <c r="C19" s="117" t="s">
        <v>199</v>
      </c>
      <c r="D19" s="117">
        <v>1015</v>
      </c>
      <c r="E19" s="117"/>
      <c r="F19" s="118"/>
      <c r="G19" s="117">
        <v>406</v>
      </c>
    </row>
    <row r="20" spans="1:8" ht="19.5" customHeight="1">
      <c r="A20" s="117">
        <v>19</v>
      </c>
      <c r="B20" s="117" t="s">
        <v>128</v>
      </c>
      <c r="C20" s="120" t="s">
        <v>200</v>
      </c>
      <c r="D20" s="117">
        <v>2373</v>
      </c>
      <c r="E20" s="117"/>
      <c r="F20" s="118"/>
      <c r="G20" s="117">
        <v>950</v>
      </c>
      <c r="H20" s="119">
        <v>220894</v>
      </c>
    </row>
    <row r="21" spans="1:8" ht="19.5" customHeight="1">
      <c r="A21" s="117">
        <v>20</v>
      </c>
      <c r="B21" s="117" t="s">
        <v>129</v>
      </c>
      <c r="C21" s="120" t="s">
        <v>78</v>
      </c>
      <c r="D21" s="117">
        <v>378</v>
      </c>
      <c r="E21" s="117"/>
      <c r="F21" s="118"/>
      <c r="G21" s="117">
        <v>151</v>
      </c>
      <c r="H21" s="119">
        <v>18715</v>
      </c>
    </row>
    <row r="22" spans="1:8" ht="19.5" customHeight="1">
      <c r="A22" s="117">
        <v>21</v>
      </c>
      <c r="B22" s="117" t="s">
        <v>201</v>
      </c>
      <c r="C22" s="120" t="s">
        <v>73</v>
      </c>
      <c r="D22" s="117" t="s">
        <v>202</v>
      </c>
      <c r="E22" s="117"/>
      <c r="F22" s="118"/>
      <c r="G22" s="117">
        <v>331</v>
      </c>
      <c r="H22" s="119">
        <v>2131257</v>
      </c>
    </row>
    <row r="23" spans="1:8" ht="19.5" customHeight="1">
      <c r="A23" s="117">
        <v>22</v>
      </c>
      <c r="B23" s="117" t="s">
        <v>203</v>
      </c>
      <c r="C23" s="120" t="s">
        <v>204</v>
      </c>
      <c r="D23" s="117">
        <v>1445</v>
      </c>
      <c r="E23" s="117"/>
      <c r="F23" s="118"/>
      <c r="G23" s="117">
        <v>578</v>
      </c>
      <c r="H23" s="119">
        <v>2770894</v>
      </c>
    </row>
    <row r="24" spans="1:8" ht="19.5" customHeight="1">
      <c r="A24" s="117">
        <v>23</v>
      </c>
      <c r="B24" s="117" t="s">
        <v>205</v>
      </c>
      <c r="C24" s="117" t="s">
        <v>206</v>
      </c>
      <c r="D24" s="117" t="s">
        <v>207</v>
      </c>
      <c r="E24" s="117"/>
      <c r="F24" s="118"/>
      <c r="G24" s="117">
        <v>522</v>
      </c>
      <c r="H24" s="119">
        <v>109304</v>
      </c>
    </row>
    <row r="25" spans="1:8" ht="19.5" customHeight="1">
      <c r="A25" s="117">
        <v>24</v>
      </c>
      <c r="B25" s="117" t="s">
        <v>130</v>
      </c>
      <c r="C25" s="117" t="s">
        <v>208</v>
      </c>
      <c r="D25" s="117" t="s">
        <v>209</v>
      </c>
      <c r="E25" s="117"/>
      <c r="F25" s="118"/>
      <c r="G25" s="117">
        <v>413</v>
      </c>
      <c r="H25" s="119">
        <v>20531386</v>
      </c>
    </row>
    <row r="26" spans="1:7" ht="19.5" customHeight="1">
      <c r="A26" s="117">
        <v>25</v>
      </c>
      <c r="B26" s="117" t="s">
        <v>131</v>
      </c>
      <c r="C26" s="117" t="s">
        <v>210</v>
      </c>
      <c r="D26" s="117" t="s">
        <v>211</v>
      </c>
      <c r="E26" s="117">
        <v>2192</v>
      </c>
      <c r="F26" s="118">
        <v>1408</v>
      </c>
      <c r="G26" s="117">
        <v>17</v>
      </c>
    </row>
    <row r="27" spans="1:8" ht="19.5" customHeight="1">
      <c r="A27" s="117">
        <v>26</v>
      </c>
      <c r="B27" s="117" t="s">
        <v>132</v>
      </c>
      <c r="C27" s="117" t="s">
        <v>212</v>
      </c>
      <c r="D27" s="117">
        <v>1556</v>
      </c>
      <c r="E27" s="117"/>
      <c r="F27" s="118"/>
      <c r="G27" s="117">
        <v>622</v>
      </c>
      <c r="H27" s="119">
        <v>1069</v>
      </c>
    </row>
    <row r="28" spans="1:8" ht="19.5" customHeight="1">
      <c r="A28" s="117">
        <v>27</v>
      </c>
      <c r="B28" s="117" t="s">
        <v>213</v>
      </c>
      <c r="C28" s="117" t="s">
        <v>214</v>
      </c>
      <c r="D28" s="117">
        <v>332</v>
      </c>
      <c r="E28" s="117"/>
      <c r="F28" s="118"/>
      <c r="G28" s="117">
        <v>132</v>
      </c>
      <c r="H28" s="119">
        <v>58105477</v>
      </c>
    </row>
    <row r="29" spans="1:7" ht="19.5" customHeight="1">
      <c r="A29" s="117"/>
      <c r="B29" s="117"/>
      <c r="C29" s="117"/>
      <c r="D29" s="117"/>
      <c r="E29" s="117"/>
      <c r="F29" s="118"/>
      <c r="G29" s="117"/>
    </row>
    <row r="30" ht="19.5">
      <c r="G30" s="123">
        <f>SUM(G2:G29)</f>
        <v>9936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7.50390625" style="26" customWidth="1"/>
    <col min="2" max="2" width="4.75390625" style="36" customWidth="1"/>
    <col min="3" max="3" width="4.75390625" style="16" customWidth="1"/>
    <col min="4" max="4" width="4.75390625" style="1" customWidth="1"/>
    <col min="5" max="5" width="24.125" style="1" customWidth="1"/>
    <col min="6" max="6" width="8.75390625" style="1" customWidth="1"/>
    <col min="7" max="7" width="12.375" style="1" customWidth="1"/>
    <col min="8" max="16384" width="9.00390625" style="1" customWidth="1"/>
  </cols>
  <sheetData>
    <row r="1" spans="1:8" ht="24">
      <c r="A1" s="128" t="s">
        <v>79</v>
      </c>
      <c r="B1" s="128"/>
      <c r="C1" s="128"/>
      <c r="D1" s="128"/>
      <c r="E1" s="128"/>
      <c r="F1" s="128"/>
      <c r="G1" s="79" t="str">
        <f>'總計餘額 (2)'!F18</f>
        <v>五年1班</v>
      </c>
      <c r="H1" s="79" t="s">
        <v>100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570</v>
      </c>
      <c r="G3" s="2"/>
      <c r="H3" s="2">
        <f>F3-G3</f>
        <v>570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406</v>
      </c>
      <c r="H4" s="2">
        <f>H3+F4-G4</f>
        <v>164</v>
      </c>
    </row>
    <row r="5" spans="1:8" ht="15.75">
      <c r="A5" s="22"/>
      <c r="B5" s="45"/>
      <c r="C5" s="71"/>
      <c r="D5" s="71"/>
      <c r="E5" s="59"/>
      <c r="F5" s="2"/>
      <c r="G5" s="2"/>
      <c r="H5" s="2">
        <f aca="true" t="shared" si="0" ref="H5:H13">H4+F5-G5</f>
        <v>164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164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164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164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164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164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164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164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164</v>
      </c>
    </row>
    <row r="14" spans="1:8" ht="15.75">
      <c r="A14" s="23"/>
      <c r="B14" s="31"/>
      <c r="C14" s="3"/>
      <c r="D14" s="5"/>
      <c r="E14" s="2"/>
      <c r="F14" s="2"/>
      <c r="G14" s="2"/>
      <c r="H14" s="2">
        <f>H13+F14-G14</f>
        <v>164</v>
      </c>
    </row>
    <row r="15" spans="1:8" ht="15.75">
      <c r="A15" s="23"/>
      <c r="B15" s="31"/>
      <c r="C15" s="3"/>
      <c r="D15" s="5"/>
      <c r="E15" s="2"/>
      <c r="F15" s="2"/>
      <c r="G15" s="2"/>
      <c r="H15" s="2">
        <f>H14+F15-G15</f>
        <v>164</v>
      </c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.5" customHeight="1">
      <c r="A34" s="22"/>
      <c r="B34" s="32"/>
      <c r="C34" s="3"/>
      <c r="D34" s="5"/>
      <c r="E34" s="5"/>
      <c r="F34" s="5"/>
      <c r="G34" s="5"/>
      <c r="H34" s="2" t="e">
        <f>#REF!+F35-G35</f>
        <v>#REF!</v>
      </c>
    </row>
    <row r="35" spans="1:8" ht="15.75">
      <c r="A35" s="23"/>
      <c r="B35" s="33" t="s">
        <v>19</v>
      </c>
      <c r="C35" s="5"/>
      <c r="D35" s="5"/>
      <c r="E35" s="5"/>
      <c r="F35" s="5">
        <f>SUM(F3:F32)</f>
        <v>570</v>
      </c>
      <c r="G35" s="5">
        <f>SUM(G3:G32)</f>
        <v>406</v>
      </c>
      <c r="H35" s="2">
        <f>F35-G35</f>
        <v>164</v>
      </c>
    </row>
    <row r="36" spans="1:8" ht="1.5" customHeight="1">
      <c r="A36" s="24"/>
      <c r="B36" s="34"/>
      <c r="C36" s="8"/>
      <c r="D36" s="8"/>
      <c r="E36" s="8"/>
      <c r="F36" s="8"/>
      <c r="G36" s="8"/>
      <c r="H36" s="2">
        <f>H35+F36-G36</f>
        <v>164</v>
      </c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39" spans="1:3" s="14" customFormat="1" ht="15.75">
      <c r="A39" s="25"/>
      <c r="B39" s="35"/>
      <c r="C39" s="15"/>
    </row>
    <row r="42" spans="1:7" ht="15.75">
      <c r="A42" s="25" t="s">
        <v>6</v>
      </c>
      <c r="C42" s="14" t="s">
        <v>16</v>
      </c>
      <c r="E42" s="17" t="s">
        <v>7</v>
      </c>
      <c r="G42" s="18" t="s">
        <v>18</v>
      </c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spans="1:7" ht="15.75">
      <c r="A45" s="25"/>
      <c r="C45" s="14"/>
      <c r="E45" s="17"/>
      <c r="G45" s="18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7.875" style="0" customWidth="1"/>
    <col min="2" max="4" width="5.50390625" style="0" customWidth="1"/>
    <col min="5" max="5" width="13.625" style="0" customWidth="1"/>
    <col min="7" max="8" width="12.125" style="0" customWidth="1"/>
  </cols>
  <sheetData>
    <row r="1" spans="1:8" ht="24">
      <c r="A1" s="128" t="s">
        <v>79</v>
      </c>
      <c r="B1" s="128"/>
      <c r="C1" s="128"/>
      <c r="D1" s="128"/>
      <c r="E1" s="128"/>
      <c r="F1" s="128"/>
      <c r="G1" s="79" t="str">
        <f>'總計餘額 (2)'!F19</f>
        <v>五年2班</v>
      </c>
      <c r="H1" s="79" t="str">
        <f>'總計餘額 (2)'!G19</f>
        <v>林欣欣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540</v>
      </c>
      <c r="G3" s="2"/>
      <c r="H3" s="2">
        <f>F3-G3</f>
        <v>540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950</v>
      </c>
      <c r="H4" s="2">
        <f>H3+F4-G4</f>
        <v>-410</v>
      </c>
    </row>
    <row r="5" spans="1:8" ht="15.75">
      <c r="A5" s="22"/>
      <c r="B5" s="45"/>
      <c r="C5" s="71"/>
      <c r="D5" s="71"/>
      <c r="E5" s="59"/>
      <c r="F5" s="2"/>
      <c r="G5" s="2"/>
      <c r="H5" s="2">
        <f aca="true" t="shared" si="0" ref="H5:H13">H4+F5-G5</f>
        <v>-410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-410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-410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-410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-410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-410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-410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-410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-410</v>
      </c>
    </row>
    <row r="14" spans="1:8" ht="15.75">
      <c r="A14" s="23"/>
      <c r="B14" s="31"/>
      <c r="C14" s="3"/>
      <c r="D14" s="5"/>
      <c r="E14" s="2"/>
      <c r="F14" s="2"/>
      <c r="G14" s="2"/>
      <c r="H14" s="2">
        <f>H13+F14-G14</f>
        <v>-410</v>
      </c>
    </row>
    <row r="15" spans="1:8" ht="15.75">
      <c r="A15" s="23"/>
      <c r="B15" s="31"/>
      <c r="C15" s="3"/>
      <c r="D15" s="5"/>
      <c r="E15" s="2"/>
      <c r="F15" s="2"/>
      <c r="G15" s="2"/>
      <c r="H15" s="2">
        <f>H14+F15-G15</f>
        <v>-410</v>
      </c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5.75">
      <c r="A34" s="22"/>
      <c r="B34" s="32"/>
      <c r="C34" s="3"/>
      <c r="D34" s="5"/>
      <c r="E34" s="5"/>
      <c r="F34" s="5"/>
      <c r="G34" s="5"/>
      <c r="H34" s="2"/>
    </row>
    <row r="35" spans="1:8" ht="15.75">
      <c r="A35" s="23"/>
      <c r="B35" s="33" t="s">
        <v>19</v>
      </c>
      <c r="C35" s="5"/>
      <c r="D35" s="5"/>
      <c r="E35" s="5"/>
      <c r="F35" s="5">
        <f>SUM(F3:F32)</f>
        <v>540</v>
      </c>
      <c r="G35" s="5">
        <f>SUM(G3:G32)</f>
        <v>950</v>
      </c>
      <c r="H35" s="2">
        <f>F35-G35</f>
        <v>-410</v>
      </c>
    </row>
  </sheetData>
  <sheetProtection/>
  <protectedRanges>
    <protectedRange sqref="E7" name="範圍1_21"/>
  </protectedRanges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K10" sqref="K10"/>
    </sheetView>
  </sheetViews>
  <sheetFormatPr defaultColWidth="9.00390625" defaultRowHeight="16.5"/>
  <cols>
    <col min="1" max="1" width="19.25390625" style="26" customWidth="1"/>
    <col min="2" max="2" width="4.375" style="36" customWidth="1"/>
    <col min="3" max="3" width="4.375" style="16" customWidth="1"/>
    <col min="4" max="4" width="4.375" style="1" customWidth="1"/>
    <col min="5" max="5" width="24.125" style="1" customWidth="1"/>
    <col min="6" max="6" width="8.75390625" style="1" customWidth="1"/>
    <col min="7" max="7" width="12.25390625" style="1" customWidth="1"/>
    <col min="8" max="16384" width="9.00390625" style="1" customWidth="1"/>
  </cols>
  <sheetData>
    <row r="1" spans="1:8" ht="24.75" thickBot="1">
      <c r="A1" s="128" t="s">
        <v>79</v>
      </c>
      <c r="B1" s="128"/>
      <c r="C1" s="128"/>
      <c r="D1" s="128"/>
      <c r="E1" s="128"/>
      <c r="F1" s="128"/>
      <c r="G1" s="58" t="str">
        <f>'總計餘額 (2)'!F20</f>
        <v>五年3班</v>
      </c>
      <c r="H1" s="55" t="s">
        <v>215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23</v>
      </c>
      <c r="F2" s="4" t="s">
        <v>24</v>
      </c>
      <c r="G2" s="4" t="s">
        <v>0</v>
      </c>
      <c r="H2" s="4" t="s">
        <v>1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480</v>
      </c>
      <c r="G3" s="2"/>
      <c r="H3" s="2">
        <f>F3-G3</f>
        <v>480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151</v>
      </c>
      <c r="H4" s="2">
        <f aca="true" t="shared" si="0" ref="H4:H10">H3+F4-G4</f>
        <v>329</v>
      </c>
    </row>
    <row r="5" spans="1:8" ht="15.75">
      <c r="A5" s="22"/>
      <c r="B5" s="45"/>
      <c r="C5" s="71"/>
      <c r="D5" s="71"/>
      <c r="E5" s="59"/>
      <c r="F5" s="2"/>
      <c r="G5" s="2"/>
      <c r="H5" s="2">
        <f t="shared" si="0"/>
        <v>329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329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329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329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329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329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>H10+F11-G11</f>
        <v>329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>H11+F12-G12</f>
        <v>329</v>
      </c>
    </row>
    <row r="13" spans="1:8" ht="15.75">
      <c r="A13" s="23"/>
      <c r="B13" s="31"/>
      <c r="C13" s="3"/>
      <c r="D13" s="5"/>
      <c r="E13" s="2"/>
      <c r="F13" s="2"/>
      <c r="G13" s="2"/>
      <c r="H13" s="2">
        <f>H12+F13-G13</f>
        <v>329</v>
      </c>
    </row>
    <row r="14" spans="1:8" ht="15.75">
      <c r="A14" s="23"/>
      <c r="B14" s="32"/>
      <c r="C14" s="5"/>
      <c r="D14" s="5"/>
      <c r="E14" s="11"/>
      <c r="F14" s="2"/>
      <c r="G14" s="5"/>
      <c r="H14" s="2">
        <f>H13+F14-G14</f>
        <v>329</v>
      </c>
    </row>
    <row r="15" spans="1:8" ht="15.75">
      <c r="A15" s="23"/>
      <c r="B15" s="32"/>
      <c r="C15" s="5"/>
      <c r="D15" s="5"/>
      <c r="E15" s="11"/>
      <c r="F15" s="2"/>
      <c r="G15" s="5"/>
      <c r="H15" s="2">
        <f>H14+F15-G15</f>
        <v>329</v>
      </c>
    </row>
    <row r="16" spans="1:8" ht="15.75">
      <c r="A16" s="23"/>
      <c r="B16" s="32"/>
      <c r="C16" s="5"/>
      <c r="D16" s="5"/>
      <c r="E16" s="12"/>
      <c r="F16" s="5"/>
      <c r="G16" s="5"/>
      <c r="H16" s="2"/>
    </row>
    <row r="17" spans="1:8" ht="15.75">
      <c r="A17" s="23"/>
      <c r="B17" s="32"/>
      <c r="C17" s="5"/>
      <c r="D17" s="5"/>
      <c r="E17" s="12"/>
      <c r="F17" s="5"/>
      <c r="G17" s="5"/>
      <c r="H17" s="2"/>
    </row>
    <row r="18" spans="1:8" ht="15.75">
      <c r="A18" s="23"/>
      <c r="B18" s="32"/>
      <c r="C18" s="5"/>
      <c r="D18" s="5"/>
      <c r="E18" s="12"/>
      <c r="F18" s="8"/>
      <c r="G18" s="8"/>
      <c r="H18" s="2"/>
    </row>
    <row r="19" spans="1:8" ht="15.75">
      <c r="A19" s="23"/>
      <c r="B19" s="32"/>
      <c r="C19" s="5"/>
      <c r="D19" s="5"/>
      <c r="E19" s="13"/>
      <c r="F19" s="2"/>
      <c r="G19" s="8"/>
      <c r="H19" s="2"/>
    </row>
    <row r="20" spans="1:8" ht="15.75">
      <c r="A20" s="23"/>
      <c r="B20" s="31"/>
      <c r="C20" s="3"/>
      <c r="D20" s="2"/>
      <c r="E20" s="2"/>
      <c r="F20" s="5"/>
      <c r="G20" s="5"/>
      <c r="H20" s="2"/>
    </row>
    <row r="21" spans="1:8" ht="15.75">
      <c r="A21" s="21"/>
      <c r="B21" s="31"/>
      <c r="C21" s="3"/>
      <c r="D21" s="2"/>
      <c r="E21" s="2"/>
      <c r="F21" s="2"/>
      <c r="G21" s="2"/>
      <c r="H21" s="2"/>
    </row>
    <row r="22" spans="1:8" ht="1.5" customHeight="1">
      <c r="A22" s="22"/>
      <c r="B22" s="32"/>
      <c r="C22" s="3"/>
      <c r="D22" s="5"/>
      <c r="E22" s="5"/>
      <c r="F22" s="5"/>
      <c r="G22" s="5"/>
      <c r="H22" s="2" t="e">
        <f>#REF!+F23-G23</f>
        <v>#REF!</v>
      </c>
    </row>
    <row r="23" spans="1:8" ht="15.75">
      <c r="A23" s="23"/>
      <c r="B23" s="33" t="s">
        <v>19</v>
      </c>
      <c r="C23" s="5"/>
      <c r="D23" s="5"/>
      <c r="E23" s="5"/>
      <c r="F23" s="5">
        <f>SUM(F3:F20)</f>
        <v>480</v>
      </c>
      <c r="G23" s="5">
        <f>SUM(G3:G20)</f>
        <v>151</v>
      </c>
      <c r="H23" s="2">
        <f>F23-G23</f>
        <v>329</v>
      </c>
    </row>
    <row r="24" spans="1:8" ht="1.5" customHeight="1">
      <c r="A24" s="24"/>
      <c r="B24" s="34"/>
      <c r="C24" s="8"/>
      <c r="D24" s="8"/>
      <c r="E24" s="8"/>
      <c r="F24" s="8"/>
      <c r="G24" s="8"/>
      <c r="H24" s="2">
        <f>H23+F24-G24</f>
        <v>329</v>
      </c>
    </row>
    <row r="25" spans="1:3" s="14" customFormat="1" ht="15.75">
      <c r="A25" s="25"/>
      <c r="B25" s="35"/>
      <c r="C25" s="15"/>
    </row>
    <row r="26" spans="1:3" s="14" customFormat="1" ht="15.75">
      <c r="A26" s="25"/>
      <c r="B26" s="35"/>
      <c r="C26" s="15"/>
    </row>
    <row r="27" spans="1:3" s="14" customFormat="1" ht="15.75">
      <c r="A27" s="25"/>
      <c r="B27" s="35"/>
      <c r="C27" s="15"/>
    </row>
    <row r="30" spans="1:7" ht="15.75">
      <c r="A30" s="25" t="s">
        <v>25</v>
      </c>
      <c r="C30" s="14" t="s">
        <v>26</v>
      </c>
      <c r="E30" s="17" t="s">
        <v>27</v>
      </c>
      <c r="G30" s="18" t="s">
        <v>28</v>
      </c>
    </row>
    <row r="31" spans="1:7" ht="15.75">
      <c r="A31" s="25"/>
      <c r="C31" s="14"/>
      <c r="E31" s="17"/>
      <c r="G31" s="18"/>
    </row>
    <row r="32" spans="1:7" ht="15.75">
      <c r="A32" s="25"/>
      <c r="C32" s="14"/>
      <c r="E32" s="17"/>
      <c r="G32" s="18"/>
    </row>
    <row r="33" spans="1:7" ht="15.75">
      <c r="A33" s="25"/>
      <c r="C33" s="14"/>
      <c r="E33" s="17"/>
      <c r="G33" s="18"/>
    </row>
    <row r="34" ht="15.75">
      <c r="G34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7.625" style="26" customWidth="1"/>
    <col min="2" max="2" width="4.25390625" style="36" customWidth="1"/>
    <col min="3" max="3" width="4.25390625" style="16" customWidth="1"/>
    <col min="4" max="4" width="4.25390625" style="1" customWidth="1"/>
    <col min="5" max="5" width="24.125" style="1" customWidth="1"/>
    <col min="6" max="6" width="8.75390625" style="1" customWidth="1"/>
    <col min="7" max="7" width="12.00390625" style="1" customWidth="1"/>
    <col min="8" max="16384" width="9.00390625" style="1" customWidth="1"/>
  </cols>
  <sheetData>
    <row r="1" spans="1:8" ht="24.75" thickBot="1">
      <c r="A1" s="128" t="s">
        <v>79</v>
      </c>
      <c r="B1" s="128"/>
      <c r="C1" s="128"/>
      <c r="D1" s="128"/>
      <c r="E1" s="128"/>
      <c r="F1" s="128"/>
      <c r="G1" s="58" t="str">
        <f>'總計餘額 (2)'!F21</f>
        <v>五年4班</v>
      </c>
      <c r="H1" s="55" t="s">
        <v>73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23</v>
      </c>
      <c r="F2" s="4" t="s">
        <v>24</v>
      </c>
      <c r="G2" s="4" t="s">
        <v>0</v>
      </c>
      <c r="H2" s="4" t="s">
        <v>1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540</v>
      </c>
      <c r="G3" s="2"/>
      <c r="H3" s="2">
        <f>F3-G3</f>
        <v>540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331</v>
      </c>
      <c r="H4" s="2">
        <f aca="true" t="shared" si="0" ref="H4:H15">H3+F4-G4</f>
        <v>209</v>
      </c>
    </row>
    <row r="5" spans="1:8" ht="15.75">
      <c r="A5" s="22"/>
      <c r="B5" s="45"/>
      <c r="C5" s="71"/>
      <c r="D5" s="71"/>
      <c r="E5" s="59"/>
      <c r="F5" s="2"/>
      <c r="G5" s="2"/>
      <c r="H5" s="2">
        <f t="shared" si="0"/>
        <v>209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209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209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209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209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209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209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209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209</v>
      </c>
    </row>
    <row r="14" spans="1:8" ht="15.75">
      <c r="A14" s="23"/>
      <c r="B14" s="31"/>
      <c r="C14" s="3"/>
      <c r="D14" s="5"/>
      <c r="E14" s="2"/>
      <c r="F14" s="2"/>
      <c r="G14" s="2"/>
      <c r="H14" s="2">
        <f t="shared" si="0"/>
        <v>209</v>
      </c>
    </row>
    <row r="15" spans="1:8" ht="15.75">
      <c r="A15" s="23"/>
      <c r="B15" s="31"/>
      <c r="C15" s="3"/>
      <c r="D15" s="5"/>
      <c r="E15" s="2"/>
      <c r="F15" s="2"/>
      <c r="G15" s="2"/>
      <c r="H15" s="2">
        <f t="shared" si="0"/>
        <v>209</v>
      </c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.5" customHeight="1">
      <c r="A34" s="22"/>
      <c r="B34" s="32"/>
      <c r="C34" s="3"/>
      <c r="D34" s="5"/>
      <c r="E34" s="5"/>
      <c r="F34" s="5"/>
      <c r="G34" s="5"/>
      <c r="H34" s="2" t="e">
        <f>#REF!+F35-G35</f>
        <v>#REF!</v>
      </c>
    </row>
    <row r="35" spans="1:8" ht="15.75">
      <c r="A35" s="23"/>
      <c r="B35" s="33" t="s">
        <v>19</v>
      </c>
      <c r="C35" s="5"/>
      <c r="D35" s="5"/>
      <c r="E35" s="5"/>
      <c r="F35" s="5">
        <f>SUM(F3:F32)</f>
        <v>540</v>
      </c>
      <c r="G35" s="5">
        <f>SUM(G3:G32)</f>
        <v>331</v>
      </c>
      <c r="H35" s="2">
        <f>F35-G35</f>
        <v>209</v>
      </c>
    </row>
    <row r="36" spans="1:8" ht="1.5" customHeight="1">
      <c r="A36" s="24"/>
      <c r="B36" s="34"/>
      <c r="C36" s="8"/>
      <c r="D36" s="8"/>
      <c r="E36" s="8"/>
      <c r="F36" s="8"/>
      <c r="G36" s="8"/>
      <c r="H36" s="2">
        <f>H35+F36-G36</f>
        <v>209</v>
      </c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39" spans="1:3" s="14" customFormat="1" ht="15.75">
      <c r="A39" s="25"/>
      <c r="B39" s="35"/>
      <c r="C39" s="15"/>
    </row>
    <row r="42" spans="1:7" ht="15.75">
      <c r="A42" s="25" t="s">
        <v>25</v>
      </c>
      <c r="C42" s="14" t="s">
        <v>26</v>
      </c>
      <c r="E42" s="17" t="s">
        <v>27</v>
      </c>
      <c r="G42" s="18" t="s">
        <v>28</v>
      </c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spans="1:7" ht="15.75">
      <c r="A45" s="25"/>
      <c r="C45" s="14"/>
      <c r="E45" s="17"/>
      <c r="G45" s="18"/>
    </row>
    <row r="46" ht="15.75">
      <c r="G46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20.00390625" style="0" customWidth="1"/>
    <col min="2" max="4" width="4.50390625" style="0" customWidth="1"/>
    <col min="5" max="5" width="15.50390625" style="0" customWidth="1"/>
    <col min="6" max="6" width="9.625" style="0" customWidth="1"/>
    <col min="7" max="8" width="11.75390625" style="0" customWidth="1"/>
  </cols>
  <sheetData>
    <row r="1" spans="1:8" ht="24">
      <c r="A1" s="128" t="s">
        <v>79</v>
      </c>
      <c r="B1" s="128"/>
      <c r="C1" s="128"/>
      <c r="D1" s="128"/>
      <c r="E1" s="128"/>
      <c r="F1" s="128"/>
      <c r="G1" s="79" t="str">
        <f>'總計餘額 (2)'!F22</f>
        <v>五年5班</v>
      </c>
      <c r="H1" s="79" t="str">
        <f>'總計餘額 (2)'!G22</f>
        <v>蘇宥騫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540</v>
      </c>
      <c r="G3" s="2"/>
      <c r="H3" s="2">
        <f>F3</f>
        <v>540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578</v>
      </c>
      <c r="H4" s="2">
        <f>H3+F4-G4</f>
        <v>-38</v>
      </c>
    </row>
    <row r="5" spans="1:8" ht="15.75">
      <c r="A5" s="22"/>
      <c r="B5" s="45"/>
      <c r="C5" s="71"/>
      <c r="D5" s="71"/>
      <c r="E5" s="59"/>
      <c r="F5" s="2"/>
      <c r="G5" s="2"/>
      <c r="H5" s="2">
        <f aca="true" t="shared" si="0" ref="H5:H15">H4+F5-G5</f>
        <v>-38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-38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-38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-38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-38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-38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-38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-38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-38</v>
      </c>
    </row>
    <row r="14" spans="1:8" ht="15.75">
      <c r="A14" s="23"/>
      <c r="B14" s="31"/>
      <c r="C14" s="3"/>
      <c r="D14" s="5"/>
      <c r="E14" s="2"/>
      <c r="F14" s="2"/>
      <c r="G14" s="2"/>
      <c r="H14" s="2">
        <f t="shared" si="0"/>
        <v>-38</v>
      </c>
    </row>
    <row r="15" spans="1:8" ht="15.75">
      <c r="A15" s="23"/>
      <c r="B15" s="31"/>
      <c r="C15" s="3"/>
      <c r="D15" s="5"/>
      <c r="E15" s="2"/>
      <c r="F15" s="2"/>
      <c r="G15" s="2"/>
      <c r="H15" s="2">
        <f t="shared" si="0"/>
        <v>-38</v>
      </c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5.75">
      <c r="A34" s="22"/>
      <c r="B34" s="32"/>
      <c r="C34" s="3"/>
      <c r="D34" s="5"/>
      <c r="E34" s="5"/>
      <c r="F34" s="5"/>
      <c r="G34" s="5"/>
      <c r="H34" s="2"/>
    </row>
    <row r="35" spans="1:8" ht="15.75">
      <c r="A35" s="23"/>
      <c r="B35" s="33" t="s">
        <v>19</v>
      </c>
      <c r="C35" s="5"/>
      <c r="D35" s="5"/>
      <c r="E35" s="5"/>
      <c r="F35" s="5">
        <f>SUM(F3:F32)</f>
        <v>540</v>
      </c>
      <c r="G35" s="5">
        <f>SUM(G3:G32)</f>
        <v>578</v>
      </c>
      <c r="H35" s="2">
        <f>F35-G35</f>
        <v>-38</v>
      </c>
    </row>
  </sheetData>
  <sheetProtection/>
  <protectedRanges>
    <protectedRange sqref="E7" name="範圍1_21_1"/>
  </protectedRanges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9.50390625" style="26" customWidth="1"/>
    <col min="2" max="2" width="4.50390625" style="36" customWidth="1"/>
    <col min="3" max="3" width="4.50390625" style="16" customWidth="1"/>
    <col min="4" max="4" width="4.50390625" style="1" customWidth="1"/>
    <col min="5" max="5" width="24.125" style="1" customWidth="1"/>
    <col min="6" max="6" width="8.75390625" style="1" customWidth="1"/>
    <col min="7" max="7" width="11.625" style="1" customWidth="1"/>
    <col min="8" max="16384" width="9.00390625" style="1" customWidth="1"/>
  </cols>
  <sheetData>
    <row r="1" spans="1:8" ht="24">
      <c r="A1" s="128" t="s">
        <v>79</v>
      </c>
      <c r="B1" s="128"/>
      <c r="C1" s="128"/>
      <c r="D1" s="128"/>
      <c r="E1" s="128"/>
      <c r="F1" s="128"/>
      <c r="G1" s="56" t="str">
        <f>'總計餘額 (2)'!F24</f>
        <v>六年1班</v>
      </c>
      <c r="H1" s="54" t="s">
        <v>106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570</v>
      </c>
      <c r="G3" s="2"/>
      <c r="H3" s="2">
        <f>F3-G3</f>
        <v>570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522</v>
      </c>
      <c r="H4" s="2">
        <f>H3+F4-G4</f>
        <v>48</v>
      </c>
    </row>
    <row r="5" spans="1:8" ht="15.75">
      <c r="A5" s="22"/>
      <c r="B5" s="45"/>
      <c r="C5" s="71"/>
      <c r="D5" s="71"/>
      <c r="E5" s="59"/>
      <c r="F5" s="2"/>
      <c r="G5" s="2"/>
      <c r="H5" s="2">
        <f aca="true" t="shared" si="0" ref="H5:H11">H4+F5-G5</f>
        <v>48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48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48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48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48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48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48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>H11+F12-G12</f>
        <v>48</v>
      </c>
    </row>
    <row r="13" spans="1:8" ht="15.75">
      <c r="A13" s="23"/>
      <c r="B13" s="31"/>
      <c r="C13" s="3"/>
      <c r="D13" s="5"/>
      <c r="E13" s="2"/>
      <c r="F13" s="2"/>
      <c r="G13" s="2"/>
      <c r="H13" s="2"/>
    </row>
    <row r="14" spans="1:8" ht="15.75">
      <c r="A14" s="23"/>
      <c r="B14" s="31"/>
      <c r="C14" s="3"/>
      <c r="D14" s="5"/>
      <c r="E14" s="2"/>
      <c r="F14" s="2"/>
      <c r="G14" s="2"/>
      <c r="H14" s="2"/>
    </row>
    <row r="15" spans="1:8" ht="15.75">
      <c r="A15" s="23"/>
      <c r="B15" s="31"/>
      <c r="C15" s="3"/>
      <c r="D15" s="5"/>
      <c r="E15" s="6"/>
      <c r="F15" s="2"/>
      <c r="G15" s="5"/>
      <c r="H15" s="2"/>
    </row>
    <row r="16" spans="1:8" ht="15.75">
      <c r="A16" s="23"/>
      <c r="B16" s="31"/>
      <c r="C16" s="3"/>
      <c r="D16" s="5"/>
      <c r="E16" s="6"/>
      <c r="F16" s="2"/>
      <c r="G16" s="5"/>
      <c r="H16" s="2"/>
    </row>
    <row r="17" spans="1:8" ht="15.75">
      <c r="A17" s="23"/>
      <c r="B17" s="32"/>
      <c r="C17" s="3"/>
      <c r="D17" s="5"/>
      <c r="E17" s="7"/>
      <c r="F17" s="2"/>
      <c r="G17" s="5"/>
      <c r="H17" s="2"/>
    </row>
    <row r="18" spans="1:8" ht="15.75">
      <c r="A18" s="23"/>
      <c r="B18" s="32"/>
      <c r="C18" s="8"/>
      <c r="D18" s="2"/>
      <c r="E18" s="5"/>
      <c r="F18" s="2"/>
      <c r="G18" s="5"/>
      <c r="H18" s="2"/>
    </row>
    <row r="19" spans="1:8" ht="15.75">
      <c r="A19" s="23"/>
      <c r="B19" s="32"/>
      <c r="C19" s="8"/>
      <c r="D19" s="5"/>
      <c r="E19" s="9"/>
      <c r="F19" s="2"/>
      <c r="G19" s="10"/>
      <c r="H19" s="2"/>
    </row>
    <row r="20" spans="1:8" ht="15.75">
      <c r="A20" s="23"/>
      <c r="B20" s="32"/>
      <c r="C20" s="8"/>
      <c r="D20" s="5"/>
      <c r="E20" s="11"/>
      <c r="F20" s="2"/>
      <c r="G20" s="5"/>
      <c r="H20" s="2"/>
    </row>
    <row r="21" spans="1:8" ht="15.75">
      <c r="A21" s="23"/>
      <c r="B21" s="32"/>
      <c r="C21" s="8"/>
      <c r="D21" s="5"/>
      <c r="E21" s="11"/>
      <c r="F21" s="2"/>
      <c r="G21" s="2"/>
      <c r="H21" s="2"/>
    </row>
    <row r="22" spans="1:8" ht="15.75">
      <c r="A22" s="23"/>
      <c r="B22" s="32"/>
      <c r="C22" s="8"/>
      <c r="D22" s="5"/>
      <c r="E22" s="11"/>
      <c r="F22" s="2"/>
      <c r="G22" s="2"/>
      <c r="H22" s="2"/>
    </row>
    <row r="23" spans="1:8" ht="15.75">
      <c r="A23" s="23"/>
      <c r="B23" s="32"/>
      <c r="C23" s="8"/>
      <c r="D23" s="5"/>
      <c r="E23" s="11"/>
      <c r="F23" s="2"/>
      <c r="G23" s="5"/>
      <c r="H23" s="2"/>
    </row>
    <row r="24" spans="1:8" ht="15.75">
      <c r="A24" s="23"/>
      <c r="B24" s="32"/>
      <c r="C24" s="5"/>
      <c r="D24" s="5"/>
      <c r="E24" s="11"/>
      <c r="F24" s="2"/>
      <c r="G24" s="5"/>
      <c r="H24" s="2"/>
    </row>
    <row r="25" spans="1:8" ht="15.75">
      <c r="A25" s="23"/>
      <c r="B25" s="32"/>
      <c r="C25" s="5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2"/>
      <c r="F26" s="5"/>
      <c r="G26" s="5"/>
      <c r="H26" s="2"/>
    </row>
    <row r="27" spans="1:8" ht="15.75">
      <c r="A27" s="23"/>
      <c r="B27" s="32"/>
      <c r="C27" s="5"/>
      <c r="D27" s="5"/>
      <c r="E27" s="12"/>
      <c r="F27" s="5"/>
      <c r="G27" s="5"/>
      <c r="H27" s="2"/>
    </row>
    <row r="28" spans="1:8" ht="15.75">
      <c r="A28" s="23"/>
      <c r="B28" s="32"/>
      <c r="C28" s="5"/>
      <c r="D28" s="5"/>
      <c r="E28" s="12"/>
      <c r="F28" s="8"/>
      <c r="G28" s="8"/>
      <c r="H28" s="2"/>
    </row>
    <row r="29" spans="1:8" ht="15.75">
      <c r="A29" s="23"/>
      <c r="B29" s="32"/>
      <c r="C29" s="5"/>
      <c r="D29" s="5"/>
      <c r="E29" s="13"/>
      <c r="F29" s="2"/>
      <c r="G29" s="8"/>
      <c r="H29" s="2"/>
    </row>
    <row r="30" spans="1:8" ht="15.75">
      <c r="A30" s="23"/>
      <c r="B30" s="31"/>
      <c r="C30" s="3"/>
      <c r="D30" s="2"/>
      <c r="E30" s="2"/>
      <c r="F30" s="5"/>
      <c r="G30" s="5"/>
      <c r="H30" s="2"/>
    </row>
    <row r="31" spans="1:8" ht="15.75">
      <c r="A31" s="21"/>
      <c r="B31" s="31"/>
      <c r="C31" s="3"/>
      <c r="D31" s="2"/>
      <c r="E31" s="2"/>
      <c r="F31" s="2"/>
      <c r="G31" s="2"/>
      <c r="H31" s="2"/>
    </row>
    <row r="32" spans="1:8" ht="1.5" customHeight="1">
      <c r="A32" s="22"/>
      <c r="B32" s="32"/>
      <c r="C32" s="3"/>
      <c r="D32" s="5"/>
      <c r="E32" s="5"/>
      <c r="F32" s="5"/>
      <c r="G32" s="5"/>
      <c r="H32" s="2" t="e">
        <f>#REF!+F33-G33</f>
        <v>#REF!</v>
      </c>
    </row>
    <row r="33" spans="1:8" ht="15.75">
      <c r="A33" s="23"/>
      <c r="B33" s="33" t="s">
        <v>19</v>
      </c>
      <c r="C33" s="5"/>
      <c r="D33" s="5"/>
      <c r="E33" s="5"/>
      <c r="F33" s="5">
        <f>SUM(F3:F30)</f>
        <v>570</v>
      </c>
      <c r="G33" s="5">
        <f>SUM(G3:G30)</f>
        <v>522</v>
      </c>
      <c r="H33" s="2">
        <f>F33-G33</f>
        <v>48</v>
      </c>
    </row>
    <row r="34" spans="1:8" ht="1.5" customHeight="1">
      <c r="A34" s="24"/>
      <c r="B34" s="34"/>
      <c r="C34" s="8"/>
      <c r="D34" s="8"/>
      <c r="E34" s="8"/>
      <c r="F34" s="8"/>
      <c r="G34" s="8"/>
      <c r="H34" s="2">
        <f>H33+F34-G34</f>
        <v>48</v>
      </c>
    </row>
    <row r="35" spans="1:3" s="14" customFormat="1" ht="15.75">
      <c r="A35" s="25"/>
      <c r="B35" s="35"/>
      <c r="C35" s="15"/>
    </row>
    <row r="36" spans="1:3" s="14" customFormat="1" ht="15.75">
      <c r="A36" s="25"/>
      <c r="B36" s="35"/>
      <c r="C36" s="15"/>
    </row>
    <row r="37" spans="1:3" s="14" customFormat="1" ht="15.75">
      <c r="A37" s="25"/>
      <c r="B37" s="35"/>
      <c r="C37" s="15"/>
    </row>
    <row r="40" spans="1:7" ht="15.75">
      <c r="A40" s="25" t="s">
        <v>6</v>
      </c>
      <c r="C40" s="14" t="s">
        <v>16</v>
      </c>
      <c r="E40" s="17" t="s">
        <v>7</v>
      </c>
      <c r="G40" s="18" t="s">
        <v>18</v>
      </c>
    </row>
    <row r="41" spans="1:7" ht="15.75">
      <c r="A41" s="25"/>
      <c r="C41" s="14"/>
      <c r="E41" s="17"/>
      <c r="G41" s="18"/>
    </row>
    <row r="42" spans="1:7" ht="15.75">
      <c r="A42" s="25"/>
      <c r="C42" s="14"/>
      <c r="E42" s="17"/>
      <c r="G42" s="18"/>
    </row>
    <row r="43" spans="1:7" ht="15.75">
      <c r="A43" s="25"/>
      <c r="C43" s="14"/>
      <c r="E43" s="17"/>
      <c r="G43" s="18"/>
    </row>
    <row r="44" ht="15.75">
      <c r="G44" s="19"/>
    </row>
  </sheetData>
  <sheetProtection/>
  <protectedRanges>
    <protectedRange sqref="E7" name="範圍1_21_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8.25390625" style="26" customWidth="1"/>
    <col min="2" max="2" width="5.375" style="36" customWidth="1"/>
    <col min="3" max="3" width="5.375" style="16" customWidth="1"/>
    <col min="4" max="4" width="5.375" style="1" customWidth="1"/>
    <col min="5" max="5" width="24.125" style="1" customWidth="1"/>
    <col min="6" max="6" width="8.75390625" style="1" customWidth="1"/>
    <col min="7" max="7" width="12.25390625" style="1" customWidth="1"/>
    <col min="8" max="16384" width="9.00390625" style="1" customWidth="1"/>
  </cols>
  <sheetData>
    <row r="1" spans="1:8" ht="24">
      <c r="A1" s="128" t="s">
        <v>79</v>
      </c>
      <c r="B1" s="128"/>
      <c r="C1" s="128"/>
      <c r="D1" s="128"/>
      <c r="E1" s="128"/>
      <c r="F1" s="128"/>
      <c r="G1" s="58" t="str">
        <f>'總計餘額 (2)'!F25</f>
        <v>六年2班</v>
      </c>
      <c r="H1" s="54" t="s">
        <v>68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23</v>
      </c>
      <c r="F2" s="4" t="s">
        <v>24</v>
      </c>
      <c r="G2" s="4" t="s">
        <v>0</v>
      </c>
      <c r="H2" s="4" t="s">
        <v>1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510</v>
      </c>
      <c r="G3" s="2"/>
      <c r="H3" s="2">
        <f>F3-G3</f>
        <v>510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413</v>
      </c>
      <c r="H4" s="2">
        <f aca="true" t="shared" si="0" ref="H4:H16">H3+F4-G4</f>
        <v>97</v>
      </c>
    </row>
    <row r="5" spans="1:8" ht="15.75">
      <c r="A5" s="22"/>
      <c r="B5" s="45"/>
      <c r="C5" s="71"/>
      <c r="D5" s="71"/>
      <c r="E5" s="59"/>
      <c r="F5" s="2"/>
      <c r="G5" s="2"/>
      <c r="H5" s="2">
        <f t="shared" si="0"/>
        <v>97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97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97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97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97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97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97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97</v>
      </c>
    </row>
    <row r="13" spans="1:8" ht="15.75">
      <c r="A13" s="27"/>
      <c r="B13" s="38"/>
      <c r="C13" s="28"/>
      <c r="D13" s="29"/>
      <c r="E13" s="28"/>
      <c r="F13" s="2"/>
      <c r="G13" s="2"/>
      <c r="H13" s="2">
        <f t="shared" si="0"/>
        <v>97</v>
      </c>
    </row>
    <row r="14" spans="1:8" ht="15.75">
      <c r="A14" s="27"/>
      <c r="B14" s="37"/>
      <c r="C14" s="2"/>
      <c r="D14" s="5"/>
      <c r="E14" s="30"/>
      <c r="F14" s="2"/>
      <c r="G14" s="2"/>
      <c r="H14" s="2">
        <f t="shared" si="0"/>
        <v>97</v>
      </c>
    </row>
    <row r="15" spans="1:8" ht="15.75">
      <c r="A15" s="23"/>
      <c r="B15" s="31"/>
      <c r="C15" s="3"/>
      <c r="D15" s="5"/>
      <c r="E15" s="2"/>
      <c r="F15" s="2"/>
      <c r="G15" s="2"/>
      <c r="H15" s="2">
        <f t="shared" si="0"/>
        <v>97</v>
      </c>
    </row>
    <row r="16" spans="1:8" ht="15.75">
      <c r="A16" s="23"/>
      <c r="B16" s="31"/>
      <c r="C16" s="3"/>
      <c r="D16" s="5"/>
      <c r="E16" s="2"/>
      <c r="F16" s="2"/>
      <c r="G16" s="2"/>
      <c r="H16" s="2">
        <f t="shared" si="0"/>
        <v>97</v>
      </c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.5" customHeight="1">
      <c r="A34" s="22"/>
      <c r="B34" s="32"/>
      <c r="C34" s="3"/>
      <c r="D34" s="5"/>
      <c r="E34" s="5"/>
      <c r="F34" s="5"/>
      <c r="G34" s="5"/>
      <c r="H34" s="2" t="e">
        <f>#REF!+F35-G35</f>
        <v>#REF!</v>
      </c>
    </row>
    <row r="35" spans="1:8" ht="15.75">
      <c r="A35" s="23"/>
      <c r="B35" s="33" t="s">
        <v>19</v>
      </c>
      <c r="C35" s="5"/>
      <c r="D35" s="5"/>
      <c r="E35" s="5"/>
      <c r="F35" s="5">
        <f>SUM(F3:F32)</f>
        <v>510</v>
      </c>
      <c r="G35" s="5">
        <f>SUM(G3:G32)</f>
        <v>413</v>
      </c>
      <c r="H35" s="2">
        <f>F35-G35</f>
        <v>97</v>
      </c>
    </row>
    <row r="36" spans="1:8" ht="1.5" customHeight="1">
      <c r="A36" s="24"/>
      <c r="B36" s="34"/>
      <c r="C36" s="8"/>
      <c r="D36" s="8"/>
      <c r="E36" s="8"/>
      <c r="F36" s="8"/>
      <c r="G36" s="8"/>
      <c r="H36" s="2">
        <f>H35+F36-G36</f>
        <v>97</v>
      </c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39" spans="1:3" s="14" customFormat="1" ht="15.75">
      <c r="A39" s="25"/>
      <c r="B39" s="35"/>
      <c r="C39" s="15"/>
    </row>
    <row r="42" spans="1:7" ht="15.75">
      <c r="A42" s="25" t="s">
        <v>25</v>
      </c>
      <c r="C42" s="14" t="s">
        <v>26</v>
      </c>
      <c r="E42" s="17" t="s">
        <v>27</v>
      </c>
      <c r="G42" s="18" t="s">
        <v>28</v>
      </c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spans="1:7" ht="15.75">
      <c r="A45" s="25"/>
      <c r="C45" s="14"/>
      <c r="E45" s="17"/>
      <c r="G45" s="18"/>
    </row>
    <row r="46" ht="15.75">
      <c r="G46" s="19"/>
    </row>
  </sheetData>
  <sheetProtection/>
  <protectedRanges>
    <protectedRange sqref="E7" name="範圍1_21_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7.75390625" style="26" customWidth="1"/>
    <col min="2" max="2" width="5.375" style="36" customWidth="1"/>
    <col min="3" max="3" width="5.375" style="16" customWidth="1"/>
    <col min="4" max="4" width="5.375" style="1" customWidth="1"/>
    <col min="5" max="5" width="24.125" style="1" customWidth="1"/>
    <col min="6" max="6" width="8.75390625" style="1" customWidth="1"/>
    <col min="7" max="7" width="11.625" style="1" customWidth="1"/>
    <col min="8" max="16384" width="9.00390625" style="1" customWidth="1"/>
  </cols>
  <sheetData>
    <row r="1" spans="1:8" ht="24">
      <c r="A1" s="128" t="s">
        <v>79</v>
      </c>
      <c r="B1" s="128"/>
      <c r="C1" s="128"/>
      <c r="D1" s="128"/>
      <c r="E1" s="128"/>
      <c r="F1" s="128"/>
      <c r="G1" s="58" t="str">
        <f>'總計餘額 (2)'!F26</f>
        <v>六年3班</v>
      </c>
      <c r="H1" s="54" t="s">
        <v>99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4</v>
      </c>
      <c r="H2" s="4" t="s">
        <v>5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510</v>
      </c>
      <c r="G3" s="2"/>
      <c r="H3" s="2">
        <f>F3-G3</f>
        <v>510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17</v>
      </c>
      <c r="H4" s="2">
        <f aca="true" t="shared" si="0" ref="H4:H12">H3+F4-G4</f>
        <v>493</v>
      </c>
    </row>
    <row r="5" spans="1:8" ht="15.75">
      <c r="A5" s="22"/>
      <c r="B5" s="45"/>
      <c r="C5" s="71"/>
      <c r="D5" s="71"/>
      <c r="E5" s="59"/>
      <c r="F5" s="2"/>
      <c r="G5" s="2"/>
      <c r="H5" s="2">
        <f t="shared" si="0"/>
        <v>493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493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493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493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493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493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493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493</v>
      </c>
    </row>
    <row r="13" spans="1:8" ht="15.75">
      <c r="A13" s="23"/>
      <c r="B13" s="31"/>
      <c r="C13" s="3"/>
      <c r="D13" s="5"/>
      <c r="E13" s="2"/>
      <c r="F13" s="2"/>
      <c r="G13" s="2"/>
      <c r="H13" s="2"/>
    </row>
    <row r="14" spans="1:8" ht="15.75">
      <c r="A14" s="23"/>
      <c r="B14" s="31"/>
      <c r="C14" s="3"/>
      <c r="D14" s="5"/>
      <c r="E14" s="2"/>
      <c r="F14" s="2"/>
      <c r="G14" s="2"/>
      <c r="H14" s="2"/>
    </row>
    <row r="15" spans="1:8" ht="15.75">
      <c r="A15" s="23"/>
      <c r="B15" s="31"/>
      <c r="C15" s="3"/>
      <c r="D15" s="5"/>
      <c r="E15" s="2"/>
      <c r="F15" s="2"/>
      <c r="G15" s="2"/>
      <c r="H15" s="2"/>
    </row>
    <row r="16" spans="1:8" ht="15.75">
      <c r="A16" s="23"/>
      <c r="B16" s="31"/>
      <c r="C16" s="3"/>
      <c r="D16" s="5"/>
      <c r="E16" s="6"/>
      <c r="F16" s="2"/>
      <c r="G16" s="5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2"/>
      <c r="C18" s="3"/>
      <c r="D18" s="5"/>
      <c r="E18" s="7"/>
      <c r="F18" s="2"/>
      <c r="G18" s="5"/>
      <c r="H18" s="2"/>
    </row>
    <row r="19" spans="1:8" ht="15.75">
      <c r="A19" s="23"/>
      <c r="B19" s="31"/>
      <c r="C19" s="3"/>
      <c r="D19" s="2"/>
      <c r="E19" s="2"/>
      <c r="F19" s="5"/>
      <c r="G19" s="5"/>
      <c r="H19" s="2"/>
    </row>
    <row r="20" spans="1:8" ht="15.75">
      <c r="A20" s="21"/>
      <c r="B20" s="31"/>
      <c r="C20" s="3"/>
      <c r="D20" s="2"/>
      <c r="E20" s="2"/>
      <c r="F20" s="2"/>
      <c r="G20" s="2"/>
      <c r="H20" s="2"/>
    </row>
    <row r="21" spans="1:8" ht="1.5" customHeight="1">
      <c r="A21" s="22"/>
      <c r="B21" s="32"/>
      <c r="C21" s="3"/>
      <c r="D21" s="5"/>
      <c r="E21" s="5"/>
      <c r="F21" s="5"/>
      <c r="G21" s="5"/>
      <c r="H21" s="2" t="e">
        <f>#REF!+F22-G22</f>
        <v>#REF!</v>
      </c>
    </row>
    <row r="22" spans="1:8" ht="15.75">
      <c r="A22" s="23"/>
      <c r="B22" s="33" t="s">
        <v>20</v>
      </c>
      <c r="C22" s="5"/>
      <c r="D22" s="5"/>
      <c r="E22" s="5"/>
      <c r="F22" s="5">
        <f>SUM(F3:F19)</f>
        <v>510</v>
      </c>
      <c r="G22" s="5">
        <f>SUM(G3:G19)</f>
        <v>17</v>
      </c>
      <c r="H22" s="2">
        <f>F22-G22</f>
        <v>493</v>
      </c>
    </row>
    <row r="23" spans="1:8" ht="1.5" customHeight="1">
      <c r="A23" s="24"/>
      <c r="B23" s="34"/>
      <c r="C23" s="8"/>
      <c r="D23" s="8"/>
      <c r="E23" s="8"/>
      <c r="F23" s="8"/>
      <c r="G23" s="8"/>
      <c r="H23" s="2">
        <f>H22+F23-G23</f>
        <v>493</v>
      </c>
    </row>
    <row r="24" spans="1:3" s="14" customFormat="1" ht="15.75">
      <c r="A24" s="25"/>
      <c r="B24" s="35"/>
      <c r="C24" s="15"/>
    </row>
    <row r="25" spans="1:3" s="14" customFormat="1" ht="15.75">
      <c r="A25" s="25"/>
      <c r="B25" s="35"/>
      <c r="C25" s="15"/>
    </row>
    <row r="26" spans="1:3" s="14" customFormat="1" ht="15.75">
      <c r="A26" s="25"/>
      <c r="B26" s="35"/>
      <c r="C26" s="15"/>
    </row>
    <row r="29" spans="1:7" ht="15.75">
      <c r="A29" s="25" t="s">
        <v>6</v>
      </c>
      <c r="C29" s="14" t="s">
        <v>21</v>
      </c>
      <c r="E29" s="17" t="s">
        <v>7</v>
      </c>
      <c r="G29" s="18" t="s">
        <v>22</v>
      </c>
    </row>
    <row r="30" spans="1:7" ht="15.75">
      <c r="A30" s="25"/>
      <c r="C30" s="14"/>
      <c r="E30" s="17"/>
      <c r="G30" s="18"/>
    </row>
    <row r="31" spans="1:7" ht="15.75">
      <c r="A31" s="25"/>
      <c r="C31" s="14"/>
      <c r="E31" s="17"/>
      <c r="G31" s="18"/>
    </row>
    <row r="32" spans="1:7" ht="15.75">
      <c r="A32" s="25"/>
      <c r="C32" s="14"/>
      <c r="E32" s="17"/>
      <c r="G32" s="18"/>
    </row>
    <row r="33" ht="15.75">
      <c r="G33" s="19"/>
    </row>
  </sheetData>
  <sheetProtection/>
  <protectedRanges>
    <protectedRange sqref="E7" name="範圍1_21_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7.875" style="26" customWidth="1"/>
    <col min="2" max="2" width="5.00390625" style="36" customWidth="1"/>
    <col min="3" max="3" width="5.00390625" style="16" customWidth="1"/>
    <col min="4" max="4" width="5.00390625" style="1" customWidth="1"/>
    <col min="5" max="5" width="24.125" style="1" customWidth="1"/>
    <col min="6" max="6" width="8.75390625" style="1" customWidth="1"/>
    <col min="7" max="7" width="13.50390625" style="1" customWidth="1"/>
    <col min="8" max="16384" width="9.00390625" style="1" customWidth="1"/>
  </cols>
  <sheetData>
    <row r="1" spans="1:8" ht="24.75" thickBot="1">
      <c r="A1" s="128" t="s">
        <v>79</v>
      </c>
      <c r="B1" s="128"/>
      <c r="C1" s="128"/>
      <c r="D1" s="128"/>
      <c r="E1" s="128"/>
      <c r="F1" s="128"/>
      <c r="G1" s="58" t="str">
        <f>'總計餘額 (2)'!F27</f>
        <v>六年4班</v>
      </c>
      <c r="H1" s="55" t="s">
        <v>97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510</v>
      </c>
      <c r="G3" s="2"/>
      <c r="H3" s="2">
        <f>F3-G3</f>
        <v>510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622</v>
      </c>
      <c r="H4" s="2">
        <f>H3+F4-G4</f>
        <v>-112</v>
      </c>
    </row>
    <row r="5" spans="1:8" ht="15.75">
      <c r="A5" s="22"/>
      <c r="B5" s="45"/>
      <c r="C5" s="71"/>
      <c r="D5" s="71"/>
      <c r="E5" s="59"/>
      <c r="F5" s="2"/>
      <c r="G5" s="2"/>
      <c r="H5" s="2">
        <f>H4+F5-G5</f>
        <v>-112</v>
      </c>
    </row>
    <row r="6" spans="1:8" ht="19.5">
      <c r="A6" s="22"/>
      <c r="B6" s="51"/>
      <c r="C6" s="28"/>
      <c r="D6" s="28"/>
      <c r="E6" s="59"/>
      <c r="F6" s="48"/>
      <c r="G6" s="50"/>
      <c r="H6" s="2">
        <f>H5+F6-G6</f>
        <v>-112</v>
      </c>
    </row>
    <row r="7" spans="1:8" ht="19.5">
      <c r="A7" s="46"/>
      <c r="B7" s="45"/>
      <c r="C7" s="71"/>
      <c r="D7" s="71"/>
      <c r="E7" s="51"/>
      <c r="F7" s="48"/>
      <c r="G7" s="94"/>
      <c r="H7" s="2">
        <f>H6+F7-G7</f>
        <v>-112</v>
      </c>
    </row>
    <row r="8" spans="1:8" ht="19.5">
      <c r="A8" s="46"/>
      <c r="B8" s="45"/>
      <c r="C8" s="71"/>
      <c r="D8" s="71"/>
      <c r="E8" s="51"/>
      <c r="F8" s="48"/>
      <c r="G8" s="93"/>
      <c r="H8" s="2">
        <f>H7+F8-G8</f>
        <v>-112</v>
      </c>
    </row>
    <row r="9" spans="1:8" ht="15.75">
      <c r="A9" s="46"/>
      <c r="B9" s="45"/>
      <c r="C9" s="71"/>
      <c r="D9" s="71"/>
      <c r="E9" s="51"/>
      <c r="F9" s="2"/>
      <c r="G9" s="2"/>
      <c r="H9" s="2">
        <f aca="true" t="shared" si="0" ref="H9:H14">H8+F9-G9</f>
        <v>-112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-112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-112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-112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-112</v>
      </c>
    </row>
    <row r="14" spans="1:8" ht="15.75">
      <c r="A14" s="23"/>
      <c r="B14" s="31"/>
      <c r="C14" s="3"/>
      <c r="D14" s="5"/>
      <c r="E14" s="2"/>
      <c r="F14" s="2"/>
      <c r="G14" s="2"/>
      <c r="H14" s="2">
        <f t="shared" si="0"/>
        <v>-112</v>
      </c>
    </row>
    <row r="15" spans="1:8" ht="15.75">
      <c r="A15" s="23"/>
      <c r="B15" s="31"/>
      <c r="C15" s="3"/>
      <c r="D15" s="5"/>
      <c r="E15" s="2"/>
      <c r="F15" s="2"/>
      <c r="G15" s="2"/>
      <c r="H15" s="2"/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.5" customHeight="1">
      <c r="A34" s="22"/>
      <c r="B34" s="32"/>
      <c r="C34" s="3"/>
      <c r="D34" s="5"/>
      <c r="E34" s="5"/>
      <c r="F34" s="5"/>
      <c r="G34" s="5"/>
      <c r="H34" s="2" t="e">
        <f>#REF!+F35-G35</f>
        <v>#REF!</v>
      </c>
    </row>
    <row r="35" spans="1:8" ht="15.75">
      <c r="A35" s="23"/>
      <c r="B35" s="33" t="s">
        <v>19</v>
      </c>
      <c r="C35" s="5"/>
      <c r="D35" s="5"/>
      <c r="E35" s="5"/>
      <c r="F35" s="5">
        <f>SUM(F3:F32)</f>
        <v>510</v>
      </c>
      <c r="G35" s="5">
        <f>SUM(G3:G32)</f>
        <v>622</v>
      </c>
      <c r="H35" s="2">
        <f>F35-G35</f>
        <v>-112</v>
      </c>
    </row>
    <row r="36" spans="1:8" ht="1.5" customHeight="1">
      <c r="A36" s="24"/>
      <c r="B36" s="34"/>
      <c r="C36" s="8"/>
      <c r="D36" s="8"/>
      <c r="E36" s="8"/>
      <c r="F36" s="8"/>
      <c r="G36" s="8"/>
      <c r="H36" s="2">
        <f>H35+F36-G36</f>
        <v>-112</v>
      </c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39" spans="1:3" s="14" customFormat="1" ht="15.75">
      <c r="A39" s="25"/>
      <c r="B39" s="35"/>
      <c r="C39" s="15"/>
    </row>
    <row r="42" spans="1:7" ht="15.75">
      <c r="A42" s="25" t="s">
        <v>15</v>
      </c>
      <c r="C42" s="14" t="s">
        <v>16</v>
      </c>
      <c r="E42" s="17" t="s">
        <v>17</v>
      </c>
      <c r="G42" s="18" t="s">
        <v>18</v>
      </c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spans="1:7" ht="15.75">
      <c r="A45" s="25"/>
      <c r="C45" s="14"/>
      <c r="E45" s="17"/>
      <c r="G45" s="18"/>
    </row>
  </sheetData>
  <sheetProtection/>
  <protectedRanges>
    <protectedRange sqref="E7" name="範圍1_21_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7.875" style="26" customWidth="1"/>
    <col min="2" max="2" width="4.50390625" style="36" customWidth="1"/>
    <col min="3" max="3" width="4.50390625" style="16" customWidth="1"/>
    <col min="4" max="4" width="4.50390625" style="1" customWidth="1"/>
    <col min="5" max="5" width="24.125" style="1" customWidth="1"/>
    <col min="6" max="6" width="8.75390625" style="1" customWidth="1"/>
    <col min="7" max="7" width="12.25390625" style="1" customWidth="1"/>
    <col min="8" max="16384" width="9.00390625" style="1" customWidth="1"/>
  </cols>
  <sheetData>
    <row r="1" spans="1:8" ht="24">
      <c r="A1" s="56" t="s">
        <v>79</v>
      </c>
      <c r="B1" s="56"/>
      <c r="C1" s="56"/>
      <c r="D1" s="56"/>
      <c r="E1" s="56"/>
      <c r="F1" s="56"/>
      <c r="G1" s="57" t="str">
        <f>'總計餘額 (2)'!F28</f>
        <v>六年5班</v>
      </c>
      <c r="H1" s="54" t="s">
        <v>53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23</v>
      </c>
      <c r="F2" s="4" t="s">
        <v>24</v>
      </c>
      <c r="G2" s="4" t="s">
        <v>0</v>
      </c>
      <c r="H2" s="4" t="s">
        <v>1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570</v>
      </c>
      <c r="G3" s="2"/>
      <c r="H3" s="2">
        <f>F3-G3</f>
        <v>570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132</v>
      </c>
      <c r="H4" s="2">
        <f>H3+F4-G4</f>
        <v>438</v>
      </c>
    </row>
    <row r="5" spans="1:8" ht="15.75">
      <c r="A5" s="22"/>
      <c r="B5" s="45"/>
      <c r="C5" s="71"/>
      <c r="D5" s="71"/>
      <c r="E5" s="59"/>
      <c r="F5" s="2"/>
      <c r="G5" s="2"/>
      <c r="H5" s="2">
        <f aca="true" t="shared" si="0" ref="H5:H15">H4+F5-G5</f>
        <v>438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438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438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438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438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438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438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438</v>
      </c>
    </row>
    <row r="13" spans="1:8" ht="15.75">
      <c r="A13" s="40"/>
      <c r="B13" s="37"/>
      <c r="C13" s="2"/>
      <c r="D13" s="2"/>
      <c r="E13" s="7"/>
      <c r="F13" s="2"/>
      <c r="G13" s="2"/>
      <c r="H13" s="2">
        <f t="shared" si="0"/>
        <v>438</v>
      </c>
    </row>
    <row r="14" spans="1:8" ht="15.75">
      <c r="A14" s="40"/>
      <c r="B14" s="37"/>
      <c r="C14" s="2"/>
      <c r="D14" s="2"/>
      <c r="E14" s="39"/>
      <c r="F14" s="2"/>
      <c r="G14" s="2"/>
      <c r="H14" s="2">
        <f t="shared" si="0"/>
        <v>438</v>
      </c>
    </row>
    <row r="15" spans="1:8" ht="15.75">
      <c r="A15" s="23"/>
      <c r="B15" s="31"/>
      <c r="C15" s="3"/>
      <c r="D15" s="5"/>
      <c r="E15" s="2"/>
      <c r="F15" s="2"/>
      <c r="G15" s="2"/>
      <c r="H15" s="2">
        <f t="shared" si="0"/>
        <v>438</v>
      </c>
    </row>
    <row r="16" spans="1:8" ht="15.75">
      <c r="A16" s="23"/>
      <c r="B16" s="31"/>
      <c r="C16" s="3"/>
      <c r="D16" s="5"/>
      <c r="E16" s="6"/>
      <c r="F16" s="2"/>
      <c r="G16" s="5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2"/>
      <c r="C18" s="3"/>
      <c r="D18" s="5"/>
      <c r="E18" s="7"/>
      <c r="F18" s="2"/>
      <c r="G18" s="5"/>
      <c r="H18" s="2"/>
    </row>
    <row r="19" spans="1:8" ht="15.75">
      <c r="A19" s="23"/>
      <c r="B19" s="32"/>
      <c r="C19" s="8"/>
      <c r="D19" s="2"/>
      <c r="E19" s="5"/>
      <c r="F19" s="2"/>
      <c r="G19" s="5"/>
      <c r="H19" s="2"/>
    </row>
    <row r="20" spans="1:8" ht="15.75">
      <c r="A20" s="23"/>
      <c r="B20" s="32"/>
      <c r="C20" s="8"/>
      <c r="D20" s="5"/>
      <c r="E20" s="9"/>
      <c r="F20" s="2"/>
      <c r="G20" s="10"/>
      <c r="H20" s="2"/>
    </row>
    <row r="21" spans="1:8" ht="15.75">
      <c r="A21" s="23"/>
      <c r="B21" s="32"/>
      <c r="C21" s="8"/>
      <c r="D21" s="5"/>
      <c r="E21" s="11"/>
      <c r="F21" s="2"/>
      <c r="G21" s="5"/>
      <c r="H21" s="2"/>
    </row>
    <row r="22" spans="1:8" ht="15.75">
      <c r="A22" s="23"/>
      <c r="B22" s="32"/>
      <c r="C22" s="8"/>
      <c r="D22" s="5"/>
      <c r="E22" s="11"/>
      <c r="F22" s="2"/>
      <c r="G22" s="2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5"/>
      <c r="H24" s="2"/>
    </row>
    <row r="25" spans="1:8" ht="15.75">
      <c r="A25" s="23"/>
      <c r="B25" s="32"/>
      <c r="C25" s="5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2"/>
      <c r="F27" s="5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8"/>
      <c r="G29" s="8"/>
      <c r="H29" s="2"/>
    </row>
    <row r="30" spans="1:8" ht="15.75">
      <c r="A30" s="23"/>
      <c r="B30" s="32"/>
      <c r="C30" s="5"/>
      <c r="D30" s="5"/>
      <c r="E30" s="13"/>
      <c r="F30" s="2"/>
      <c r="G30" s="8"/>
      <c r="H30" s="2"/>
    </row>
    <row r="31" spans="1:8" ht="15.75">
      <c r="A31" s="23"/>
      <c r="B31" s="31"/>
      <c r="C31" s="3"/>
      <c r="D31" s="2"/>
      <c r="E31" s="2"/>
      <c r="F31" s="5"/>
      <c r="G31" s="5"/>
      <c r="H31" s="2"/>
    </row>
    <row r="32" spans="1:8" ht="15.75">
      <c r="A32" s="21"/>
      <c r="B32" s="31"/>
      <c r="C32" s="3"/>
      <c r="D32" s="2"/>
      <c r="E32" s="2"/>
      <c r="F32" s="2"/>
      <c r="G32" s="2"/>
      <c r="H32" s="2"/>
    </row>
    <row r="33" spans="1:8" ht="1.5" customHeight="1">
      <c r="A33" s="22"/>
      <c r="B33" s="32"/>
      <c r="C33" s="3"/>
      <c r="D33" s="5"/>
      <c r="E33" s="5"/>
      <c r="F33" s="5"/>
      <c r="G33" s="5"/>
      <c r="H33" s="2" t="e">
        <f>#REF!+F34-G34</f>
        <v>#REF!</v>
      </c>
    </row>
    <row r="34" spans="1:8" ht="15.75">
      <c r="A34" s="23"/>
      <c r="B34" s="33" t="s">
        <v>19</v>
      </c>
      <c r="C34" s="5"/>
      <c r="D34" s="5"/>
      <c r="E34" s="5"/>
      <c r="F34" s="5">
        <f>SUM(F3:F31)</f>
        <v>570</v>
      </c>
      <c r="G34" s="5">
        <f>SUM(G3:G31)</f>
        <v>132</v>
      </c>
      <c r="H34" s="2">
        <f>F34-G34</f>
        <v>438</v>
      </c>
    </row>
    <row r="35" spans="1:8" ht="1.5" customHeight="1">
      <c r="A35" s="24"/>
      <c r="B35" s="34"/>
      <c r="C35" s="8"/>
      <c r="D35" s="8"/>
      <c r="E35" s="8"/>
      <c r="F35" s="8"/>
      <c r="G35" s="8"/>
      <c r="H35" s="2">
        <f>H34+F35-G35</f>
        <v>438</v>
      </c>
    </row>
    <row r="36" spans="1:3" s="14" customFormat="1" ht="15.75">
      <c r="A36" s="25"/>
      <c r="B36" s="35"/>
      <c r="C36" s="15"/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41" spans="1:7" ht="15.75">
      <c r="A41" s="25" t="s">
        <v>25</v>
      </c>
      <c r="C41" s="14" t="s">
        <v>26</v>
      </c>
      <c r="E41" s="17" t="s">
        <v>27</v>
      </c>
      <c r="G41" s="18" t="s">
        <v>28</v>
      </c>
    </row>
    <row r="42" spans="1:7" ht="15.75">
      <c r="A42" s="25"/>
      <c r="C42" s="14"/>
      <c r="E42" s="17"/>
      <c r="G42" s="18"/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ht="15.75">
      <c r="G45" s="19"/>
    </row>
  </sheetData>
  <sheetProtection/>
  <protectedRanges>
    <protectedRange sqref="E7" name="範圍1_21_1"/>
  </protectedRange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9.00390625" style="26" customWidth="1"/>
    <col min="2" max="2" width="4.875" style="36" customWidth="1"/>
    <col min="3" max="3" width="4.875" style="16" customWidth="1"/>
    <col min="4" max="4" width="4.875" style="1" customWidth="1"/>
    <col min="5" max="5" width="24.125" style="1" customWidth="1"/>
    <col min="6" max="6" width="8.75390625" style="1" customWidth="1"/>
    <col min="7" max="7" width="12.00390625" style="1" customWidth="1"/>
    <col min="8" max="16384" width="9.00390625" style="1" customWidth="1"/>
  </cols>
  <sheetData>
    <row r="1" spans="1:8" ht="24.75" thickBot="1">
      <c r="A1" s="128" t="s">
        <v>79</v>
      </c>
      <c r="B1" s="128"/>
      <c r="C1" s="128"/>
      <c r="D1" s="128"/>
      <c r="E1" s="128"/>
      <c r="F1" s="128"/>
      <c r="G1" s="58" t="str">
        <f>'總計餘額 (2)'!A11</f>
        <v>一年1班</v>
      </c>
      <c r="H1" s="55" t="s">
        <v>74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23</v>
      </c>
      <c r="F2" s="4" t="s">
        <v>24</v>
      </c>
      <c r="G2" s="4" t="s">
        <v>0</v>
      </c>
      <c r="H2" s="4" t="s">
        <v>1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570</v>
      </c>
      <c r="G3" s="2"/>
      <c r="H3" s="2">
        <f>F3-G3</f>
        <v>570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304</v>
      </c>
      <c r="H4" s="2">
        <f aca="true" t="shared" si="0" ref="H4:H13">H3+F4-G4</f>
        <v>266</v>
      </c>
    </row>
    <row r="5" spans="1:8" ht="15.75">
      <c r="A5" s="22"/>
      <c r="B5" s="45"/>
      <c r="C5" s="71"/>
      <c r="D5" s="71"/>
      <c r="E5" s="59"/>
      <c r="F5" s="2"/>
      <c r="G5" s="2"/>
      <c r="H5" s="2">
        <f t="shared" si="0"/>
        <v>266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266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266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266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266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266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266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266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266</v>
      </c>
    </row>
    <row r="14" spans="1:8" ht="15.75">
      <c r="A14" s="23"/>
      <c r="B14" s="31"/>
      <c r="C14" s="3"/>
      <c r="D14" s="5"/>
      <c r="E14" s="2"/>
      <c r="F14" s="2"/>
      <c r="G14" s="2"/>
      <c r="H14" s="2"/>
    </row>
    <row r="15" spans="1:8" ht="15.75">
      <c r="A15" s="23"/>
      <c r="B15" s="31"/>
      <c r="C15" s="3"/>
      <c r="D15" s="5"/>
      <c r="E15" s="2"/>
      <c r="F15" s="2"/>
      <c r="G15" s="2"/>
      <c r="H15" s="2"/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.5" customHeight="1">
      <c r="A34" s="22"/>
      <c r="B34" s="32"/>
      <c r="C34" s="3"/>
      <c r="D34" s="5"/>
      <c r="E34" s="5"/>
      <c r="F34" s="5"/>
      <c r="G34" s="5"/>
      <c r="H34" s="2" t="e">
        <f>#REF!+F35-G35</f>
        <v>#REF!</v>
      </c>
    </row>
    <row r="35" spans="1:8" ht="15.75">
      <c r="A35" s="23"/>
      <c r="B35" s="33" t="s">
        <v>19</v>
      </c>
      <c r="C35" s="5"/>
      <c r="D35" s="5"/>
      <c r="E35" s="5"/>
      <c r="F35" s="5">
        <f>SUM(F3:F32)</f>
        <v>570</v>
      </c>
      <c r="G35" s="5">
        <f>SUM(G3:G32)</f>
        <v>304</v>
      </c>
      <c r="H35" s="2">
        <f>F35-G35</f>
        <v>266</v>
      </c>
    </row>
    <row r="36" spans="1:8" ht="1.5" customHeight="1">
      <c r="A36" s="24"/>
      <c r="B36" s="34"/>
      <c r="C36" s="8"/>
      <c r="D36" s="8"/>
      <c r="E36" s="8"/>
      <c r="F36" s="8"/>
      <c r="G36" s="8"/>
      <c r="H36" s="2">
        <f>H35+F36-G36</f>
        <v>266</v>
      </c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39" spans="1:3" s="14" customFormat="1" ht="15.75">
      <c r="A39" s="25"/>
      <c r="B39" s="35"/>
      <c r="C39" s="15"/>
    </row>
    <row r="42" spans="1:7" ht="15.75">
      <c r="A42" s="25" t="s">
        <v>25</v>
      </c>
      <c r="C42" s="14" t="s">
        <v>26</v>
      </c>
      <c r="E42" s="17" t="s">
        <v>27</v>
      </c>
      <c r="G42" s="18" t="s">
        <v>28</v>
      </c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spans="1:7" ht="15.75">
      <c r="A45" s="25"/>
      <c r="C45" s="14"/>
      <c r="E45" s="17"/>
      <c r="G45" s="18"/>
    </row>
    <row r="46" ht="15.75">
      <c r="G46" s="19"/>
    </row>
  </sheetData>
  <sheetProtection/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9.00390625" defaultRowHeight="16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G6" sqref="G6"/>
    </sheetView>
  </sheetViews>
  <sheetFormatPr defaultColWidth="9.00390625" defaultRowHeight="16.5"/>
  <cols>
    <col min="1" max="1" width="9.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1.125" style="1" customWidth="1"/>
    <col min="8" max="16384" width="9.00390625" style="1" customWidth="1"/>
  </cols>
  <sheetData>
    <row r="1" spans="1:8" ht="24">
      <c r="A1" s="128" t="s">
        <v>79</v>
      </c>
      <c r="B1" s="128"/>
      <c r="C1" s="128"/>
      <c r="D1" s="128"/>
      <c r="E1" s="128"/>
      <c r="F1" s="128"/>
      <c r="G1" s="58">
        <f>'總計餘額 (2)'!F31</f>
        <v>0</v>
      </c>
      <c r="H1" s="20" t="s">
        <v>140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38</v>
      </c>
      <c r="F2" s="4" t="s">
        <v>39</v>
      </c>
      <c r="G2" s="4" t="s">
        <v>40</v>
      </c>
      <c r="H2" s="4" t="s">
        <v>41</v>
      </c>
    </row>
    <row r="3" spans="1:8" ht="15.75">
      <c r="A3" s="22" t="s">
        <v>143</v>
      </c>
      <c r="B3" s="51"/>
      <c r="C3" s="28"/>
      <c r="D3" s="28"/>
      <c r="E3" s="59" t="s">
        <v>80</v>
      </c>
      <c r="F3" s="5">
        <v>570</v>
      </c>
      <c r="G3" s="2"/>
      <c r="H3" s="2">
        <f>F3-G3</f>
        <v>570</v>
      </c>
    </row>
    <row r="4" spans="1:8" ht="15.75">
      <c r="A4" s="22" t="s">
        <v>142</v>
      </c>
      <c r="B4" s="45"/>
      <c r="C4" s="71"/>
      <c r="D4" s="71"/>
      <c r="E4" s="59" t="s">
        <v>134</v>
      </c>
      <c r="F4" s="5"/>
      <c r="G4" s="45">
        <v>277</v>
      </c>
      <c r="H4" s="2">
        <f aca="true" t="shared" si="0" ref="H4:H16">H3+F4-G4</f>
        <v>293</v>
      </c>
    </row>
    <row r="5" spans="1:8" ht="15.75">
      <c r="A5" s="22" t="s">
        <v>143</v>
      </c>
      <c r="B5" s="45"/>
      <c r="C5" s="71"/>
      <c r="D5" s="71"/>
      <c r="E5" s="59" t="s">
        <v>134</v>
      </c>
      <c r="F5" s="2"/>
      <c r="G5" s="2">
        <v>135</v>
      </c>
      <c r="H5" s="2">
        <f t="shared" si="0"/>
        <v>158</v>
      </c>
    </row>
    <row r="6" spans="1:8" ht="19.5">
      <c r="A6" s="46"/>
      <c r="B6" s="45"/>
      <c r="C6" s="71"/>
      <c r="D6" s="71"/>
      <c r="E6" s="51"/>
      <c r="F6" s="48"/>
      <c r="G6" s="50"/>
      <c r="H6" s="2">
        <f t="shared" si="0"/>
        <v>158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158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158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158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158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158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158</v>
      </c>
    </row>
    <row r="13" spans="1:8" ht="15.75">
      <c r="A13" s="44"/>
      <c r="B13" s="41"/>
      <c r="C13" s="2"/>
      <c r="D13" s="43"/>
      <c r="E13" s="42"/>
      <c r="F13" s="2"/>
      <c r="G13" s="2"/>
      <c r="H13" s="2">
        <f t="shared" si="0"/>
        <v>158</v>
      </c>
    </row>
    <row r="14" spans="1:8" ht="15.75">
      <c r="A14" s="23"/>
      <c r="B14" s="31"/>
      <c r="C14" s="3"/>
      <c r="D14" s="5"/>
      <c r="E14" s="2"/>
      <c r="F14" s="2"/>
      <c r="G14" s="2"/>
      <c r="H14" s="2">
        <f t="shared" si="0"/>
        <v>158</v>
      </c>
    </row>
    <row r="15" spans="1:8" ht="15.75">
      <c r="A15" s="23"/>
      <c r="B15" s="31"/>
      <c r="C15" s="3"/>
      <c r="D15" s="5"/>
      <c r="E15" s="2"/>
      <c r="F15" s="2"/>
      <c r="G15" s="2"/>
      <c r="H15" s="2">
        <f t="shared" si="0"/>
        <v>158</v>
      </c>
    </row>
    <row r="16" spans="1:8" ht="15.75">
      <c r="A16" s="23"/>
      <c r="B16" s="31"/>
      <c r="C16" s="3"/>
      <c r="D16" s="5"/>
      <c r="E16" s="6"/>
      <c r="F16" s="2"/>
      <c r="G16" s="5"/>
      <c r="H16" s="2">
        <f t="shared" si="0"/>
        <v>158</v>
      </c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2"/>
      <c r="C18" s="3"/>
      <c r="D18" s="5"/>
      <c r="E18" s="7"/>
      <c r="F18" s="2"/>
      <c r="G18" s="5"/>
      <c r="H18" s="2"/>
    </row>
    <row r="19" spans="1:8" ht="15.75">
      <c r="A19" s="23"/>
      <c r="B19" s="32"/>
      <c r="C19" s="8"/>
      <c r="D19" s="2"/>
      <c r="E19" s="5"/>
      <c r="F19" s="2"/>
      <c r="G19" s="5"/>
      <c r="H19" s="2"/>
    </row>
    <row r="20" spans="1:8" ht="15.75">
      <c r="A20" s="23"/>
      <c r="B20" s="32"/>
      <c r="C20" s="8"/>
      <c r="D20" s="5"/>
      <c r="E20" s="9"/>
      <c r="F20" s="2"/>
      <c r="G20" s="10"/>
      <c r="H20" s="2"/>
    </row>
    <row r="21" spans="1:8" ht="15.75">
      <c r="A21" s="23"/>
      <c r="B21" s="32"/>
      <c r="C21" s="8"/>
      <c r="D21" s="5"/>
      <c r="E21" s="11"/>
      <c r="F21" s="2"/>
      <c r="G21" s="5"/>
      <c r="H21" s="2"/>
    </row>
    <row r="22" spans="1:8" ht="15.75">
      <c r="A22" s="23"/>
      <c r="B22" s="32"/>
      <c r="C22" s="8"/>
      <c r="D22" s="5"/>
      <c r="E22" s="11"/>
      <c r="F22" s="2"/>
      <c r="G22" s="2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5"/>
      <c r="H24" s="2"/>
    </row>
    <row r="25" spans="1:8" ht="15.75">
      <c r="A25" s="23"/>
      <c r="B25" s="32"/>
      <c r="C25" s="5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2"/>
      <c r="F27" s="5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8"/>
      <c r="G29" s="8"/>
      <c r="H29" s="2"/>
    </row>
    <row r="30" spans="1:8" ht="15.75">
      <c r="A30" s="23"/>
      <c r="B30" s="32"/>
      <c r="C30" s="5"/>
      <c r="D30" s="5"/>
      <c r="E30" s="13"/>
      <c r="F30" s="2"/>
      <c r="G30" s="8"/>
      <c r="H30" s="2"/>
    </row>
    <row r="31" spans="1:8" ht="15.75">
      <c r="A31" s="23"/>
      <c r="B31" s="31"/>
      <c r="C31" s="3"/>
      <c r="D31" s="2"/>
      <c r="E31" s="2"/>
      <c r="F31" s="5"/>
      <c r="G31" s="5"/>
      <c r="H31" s="2"/>
    </row>
    <row r="32" spans="1:8" ht="15.75">
      <c r="A32" s="21"/>
      <c r="B32" s="31"/>
      <c r="C32" s="3"/>
      <c r="D32" s="2"/>
      <c r="E32" s="2"/>
      <c r="F32" s="2"/>
      <c r="G32" s="2"/>
      <c r="H32" s="2"/>
    </row>
    <row r="33" spans="1:8" ht="1.5" customHeight="1">
      <c r="A33" s="22"/>
      <c r="B33" s="32"/>
      <c r="C33" s="3"/>
      <c r="D33" s="5"/>
      <c r="E33" s="5"/>
      <c r="F33" s="5"/>
      <c r="G33" s="5"/>
      <c r="H33" s="2" t="e">
        <f>#REF!+F34-G34</f>
        <v>#REF!</v>
      </c>
    </row>
    <row r="34" spans="1:8" ht="15.75">
      <c r="A34" s="23"/>
      <c r="B34" s="33" t="s">
        <v>42</v>
      </c>
      <c r="C34" s="5"/>
      <c r="D34" s="5"/>
      <c r="E34" s="5"/>
      <c r="F34" s="5">
        <f>SUM(F3:F31)</f>
        <v>570</v>
      </c>
      <c r="G34" s="5">
        <f>SUM(G3:G31)</f>
        <v>412</v>
      </c>
      <c r="H34" s="2">
        <f>F34-G34</f>
        <v>158</v>
      </c>
    </row>
    <row r="35" spans="1:8" ht="1.5" customHeight="1">
      <c r="A35" s="24"/>
      <c r="B35" s="34"/>
      <c r="C35" s="8"/>
      <c r="D35" s="8"/>
      <c r="E35" s="8"/>
      <c r="F35" s="8"/>
      <c r="G35" s="8"/>
      <c r="H35" s="2">
        <f>H34+F35-G35</f>
        <v>158</v>
      </c>
    </row>
    <row r="36" spans="1:3" s="14" customFormat="1" ht="15.75">
      <c r="A36" s="25"/>
      <c r="B36" s="35"/>
      <c r="C36" s="15"/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41" spans="1:7" ht="15.75">
      <c r="A41" s="25" t="s">
        <v>43</v>
      </c>
      <c r="C41" s="14" t="s">
        <v>44</v>
      </c>
      <c r="E41" s="17" t="s">
        <v>45</v>
      </c>
      <c r="G41" s="18" t="s">
        <v>46</v>
      </c>
    </row>
    <row r="42" spans="1:7" ht="15.75">
      <c r="A42" s="25"/>
      <c r="C42" s="14"/>
      <c r="E42" s="17"/>
      <c r="G42" s="18"/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ht="15.75">
      <c r="G45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7" sqref="G7"/>
    </sheetView>
  </sheetViews>
  <sheetFormatPr defaultColWidth="9.00390625" defaultRowHeight="16.5"/>
  <cols>
    <col min="1" max="1" width="10.25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625" style="1" customWidth="1"/>
    <col min="8" max="16384" width="9.00390625" style="1" customWidth="1"/>
  </cols>
  <sheetData>
    <row r="1" spans="1:8" ht="24.75" thickBot="1">
      <c r="A1" s="128" t="s">
        <v>79</v>
      </c>
      <c r="B1" s="128"/>
      <c r="C1" s="128"/>
      <c r="D1" s="128"/>
      <c r="E1" s="128"/>
      <c r="F1" s="128"/>
      <c r="G1" s="58">
        <f>'總計餘額 (2)'!F30</f>
        <v>0</v>
      </c>
      <c r="H1" s="55" t="s">
        <v>77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23</v>
      </c>
      <c r="F2" s="4" t="s">
        <v>24</v>
      </c>
      <c r="G2" s="4" t="s">
        <v>0</v>
      </c>
      <c r="H2" s="4" t="s">
        <v>1</v>
      </c>
    </row>
    <row r="3" spans="1:8" ht="15.75">
      <c r="A3" s="22" t="s">
        <v>143</v>
      </c>
      <c r="B3" s="51"/>
      <c r="C3" s="28"/>
      <c r="D3" s="28"/>
      <c r="E3" s="59" t="s">
        <v>80</v>
      </c>
      <c r="F3" s="5">
        <v>450</v>
      </c>
      <c r="G3" s="2"/>
      <c r="H3" s="2">
        <f>F3-G3</f>
        <v>450</v>
      </c>
    </row>
    <row r="4" spans="1:8" ht="15.75">
      <c r="A4" s="22" t="s">
        <v>142</v>
      </c>
      <c r="B4" s="45"/>
      <c r="C4" s="71"/>
      <c r="D4" s="71"/>
      <c r="E4" s="59" t="s">
        <v>134</v>
      </c>
      <c r="F4" s="5"/>
      <c r="G4" s="45">
        <v>153</v>
      </c>
      <c r="H4" s="2">
        <f aca="true" t="shared" si="0" ref="H4:H13">H3+F4-G4</f>
        <v>297</v>
      </c>
    </row>
    <row r="5" spans="1:8" ht="15.75">
      <c r="A5" s="22" t="s">
        <v>143</v>
      </c>
      <c r="B5" s="45"/>
      <c r="C5" s="71"/>
      <c r="D5" s="71"/>
      <c r="E5" s="59" t="s">
        <v>134</v>
      </c>
      <c r="F5" s="2"/>
      <c r="G5" s="2">
        <v>0</v>
      </c>
      <c r="H5" s="2">
        <f t="shared" si="0"/>
        <v>297</v>
      </c>
    </row>
    <row r="6" spans="1:8" ht="19.5">
      <c r="A6" s="46"/>
      <c r="B6" s="45"/>
      <c r="C6" s="71"/>
      <c r="D6" s="71"/>
      <c r="E6" s="51" t="s">
        <v>146</v>
      </c>
      <c r="F6" s="48"/>
      <c r="G6" s="50">
        <v>297</v>
      </c>
      <c r="H6" s="2">
        <f t="shared" si="0"/>
        <v>0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0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0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0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0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0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0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0</v>
      </c>
    </row>
    <row r="14" spans="1:8" ht="15.75">
      <c r="A14" s="23"/>
      <c r="B14" s="31"/>
      <c r="C14" s="3"/>
      <c r="D14" s="5"/>
      <c r="E14" s="2"/>
      <c r="F14" s="2"/>
      <c r="G14" s="2"/>
      <c r="H14" s="2"/>
    </row>
    <row r="15" spans="1:8" ht="15.75">
      <c r="A15" s="23"/>
      <c r="B15" s="31"/>
      <c r="C15" s="3"/>
      <c r="D15" s="5"/>
      <c r="E15" s="2"/>
      <c r="F15" s="2"/>
      <c r="G15" s="2"/>
      <c r="H15" s="2"/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5"/>
      <c r="D20" s="5"/>
      <c r="E20" s="13"/>
      <c r="F20" s="2"/>
      <c r="G20" s="8"/>
      <c r="H20" s="2"/>
    </row>
    <row r="21" spans="1:8" ht="15.75">
      <c r="A21" s="23"/>
      <c r="B21" s="31"/>
      <c r="C21" s="3"/>
      <c r="D21" s="2"/>
      <c r="E21" s="2"/>
      <c r="F21" s="5"/>
      <c r="G21" s="5"/>
      <c r="H21" s="2"/>
    </row>
    <row r="22" spans="1:8" ht="15.75">
      <c r="A22" s="21"/>
      <c r="B22" s="31"/>
      <c r="C22" s="3"/>
      <c r="D22" s="2"/>
      <c r="E22" s="2"/>
      <c r="F22" s="2"/>
      <c r="G22" s="2"/>
      <c r="H22" s="2"/>
    </row>
    <row r="23" spans="1:8" ht="1.5" customHeight="1">
      <c r="A23" s="22"/>
      <c r="B23" s="32"/>
      <c r="C23" s="3"/>
      <c r="D23" s="5"/>
      <c r="E23" s="5"/>
      <c r="F23" s="5"/>
      <c r="G23" s="5"/>
      <c r="H23" s="2" t="e">
        <f>#REF!+F24-G24</f>
        <v>#REF!</v>
      </c>
    </row>
    <row r="24" spans="1:8" ht="15.75">
      <c r="A24" s="23"/>
      <c r="B24" s="33" t="s">
        <v>19</v>
      </c>
      <c r="C24" s="5"/>
      <c r="D24" s="5"/>
      <c r="E24" s="5"/>
      <c r="F24" s="5">
        <f>SUM(F3:F21)</f>
        <v>450</v>
      </c>
      <c r="G24" s="5">
        <f>SUM(G3:G21)</f>
        <v>450</v>
      </c>
      <c r="H24" s="2">
        <f>F24-G24</f>
        <v>0</v>
      </c>
    </row>
    <row r="25" spans="1:8" ht="1.5" customHeight="1">
      <c r="A25" s="24"/>
      <c r="B25" s="34"/>
      <c r="C25" s="8"/>
      <c r="D25" s="8"/>
      <c r="E25" s="8"/>
      <c r="F25" s="8"/>
      <c r="G25" s="8"/>
      <c r="H25" s="2">
        <f>H24+F25-G25</f>
        <v>0</v>
      </c>
    </row>
    <row r="26" spans="1:3" s="14" customFormat="1" ht="15.75">
      <c r="A26" s="25"/>
      <c r="B26" s="35"/>
      <c r="C26" s="15"/>
    </row>
    <row r="27" spans="1:3" s="14" customFormat="1" ht="15.75">
      <c r="A27" s="25"/>
      <c r="B27" s="35"/>
      <c r="C27" s="15"/>
    </row>
    <row r="28" spans="1:3" s="14" customFormat="1" ht="15.75">
      <c r="A28" s="25"/>
      <c r="B28" s="35"/>
      <c r="C28" s="15"/>
    </row>
    <row r="31" spans="1:7" ht="15.75">
      <c r="A31" s="25" t="s">
        <v>25</v>
      </c>
      <c r="C31" s="14" t="s">
        <v>26</v>
      </c>
      <c r="E31" s="17" t="s">
        <v>27</v>
      </c>
      <c r="G31" s="18" t="s">
        <v>28</v>
      </c>
    </row>
    <row r="32" spans="1:7" ht="15.75">
      <c r="A32" s="25"/>
      <c r="C32" s="14"/>
      <c r="E32" s="17"/>
      <c r="G32" s="18"/>
    </row>
    <row r="33" spans="1:7" ht="15.75">
      <c r="A33" s="25"/>
      <c r="C33" s="14"/>
      <c r="E33" s="17"/>
      <c r="G33" s="18"/>
    </row>
    <row r="34" spans="1:7" ht="15.75">
      <c r="A34" s="25"/>
      <c r="C34" s="14"/>
      <c r="E34" s="17"/>
      <c r="G34" s="18"/>
    </row>
    <row r="35" ht="15.75">
      <c r="G35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3" sqref="A3:G5"/>
    </sheetView>
  </sheetViews>
  <sheetFormatPr defaultColWidth="9.00390625" defaultRowHeight="16.5"/>
  <cols>
    <col min="1" max="1" width="9.625" style="3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75390625" style="1" customWidth="1"/>
    <col min="8" max="16384" width="9.00390625" style="1" customWidth="1"/>
  </cols>
  <sheetData>
    <row r="1" spans="1:8" ht="24">
      <c r="A1" s="128" t="s">
        <v>79</v>
      </c>
      <c r="B1" s="128"/>
      <c r="C1" s="128"/>
      <c r="D1" s="128"/>
      <c r="E1" s="128"/>
      <c r="F1" s="128"/>
      <c r="G1" s="57" t="str">
        <f>'總計餘額 (2)'!A18</f>
        <v>二年1班</v>
      </c>
      <c r="H1" s="54" t="s">
        <v>137</v>
      </c>
    </row>
    <row r="2" spans="1:8" ht="15.75">
      <c r="A2" s="31" t="s">
        <v>65</v>
      </c>
      <c r="B2" s="51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133</v>
      </c>
      <c r="B3" s="51"/>
      <c r="C3" s="28"/>
      <c r="D3" s="28"/>
      <c r="E3" s="59" t="s">
        <v>80</v>
      </c>
      <c r="F3" s="5">
        <v>630</v>
      </c>
      <c r="G3" s="2"/>
      <c r="H3" s="2">
        <f>F3-G3</f>
        <v>630</v>
      </c>
    </row>
    <row r="4" spans="1:8" ht="15.75">
      <c r="A4" s="22" t="s">
        <v>108</v>
      </c>
      <c r="B4" s="45"/>
      <c r="C4" s="71"/>
      <c r="D4" s="71"/>
      <c r="E4" s="59" t="s">
        <v>134</v>
      </c>
      <c r="F4" s="5"/>
      <c r="G4" s="45">
        <v>528</v>
      </c>
      <c r="H4" s="2">
        <f>H3+F4-G4</f>
        <v>102</v>
      </c>
    </row>
    <row r="5" spans="1:8" ht="15.75">
      <c r="A5" s="46"/>
      <c r="B5" s="45"/>
      <c r="C5" s="71"/>
      <c r="D5" s="71"/>
      <c r="E5" s="51"/>
      <c r="F5" s="2"/>
      <c r="G5" s="2"/>
      <c r="H5" s="2">
        <f>H4+F5-G5</f>
        <v>102</v>
      </c>
    </row>
    <row r="6" spans="1:8" ht="19.5">
      <c r="A6" s="22"/>
      <c r="B6" s="45"/>
      <c r="C6" s="71"/>
      <c r="D6" s="71"/>
      <c r="E6" s="59"/>
      <c r="F6" s="48"/>
      <c r="G6" s="50"/>
      <c r="H6" s="2">
        <f>H5+F6-G6</f>
        <v>102</v>
      </c>
    </row>
    <row r="7" spans="1:8" ht="19.5">
      <c r="A7" s="46"/>
      <c r="B7" s="45"/>
      <c r="C7" s="53"/>
      <c r="D7" s="53"/>
      <c r="E7" s="47"/>
      <c r="F7" s="48"/>
      <c r="G7" s="94"/>
      <c r="H7" s="2">
        <f aca="true" t="shared" si="0" ref="H7:H13">H6+F7-G7</f>
        <v>102</v>
      </c>
    </row>
    <row r="8" spans="1:8" ht="19.5">
      <c r="A8" s="46"/>
      <c r="B8" s="45"/>
      <c r="C8" s="45"/>
      <c r="D8" s="45"/>
      <c r="E8" s="47"/>
      <c r="F8" s="48"/>
      <c r="G8" s="93"/>
      <c r="H8" s="2">
        <f t="shared" si="0"/>
        <v>102</v>
      </c>
    </row>
    <row r="9" spans="1:8" ht="15.75">
      <c r="A9" s="88"/>
      <c r="B9" s="61"/>
      <c r="C9" s="61"/>
      <c r="D9" s="61"/>
      <c r="E9" s="61"/>
      <c r="F9" s="2"/>
      <c r="G9" s="2"/>
      <c r="H9" s="2">
        <f t="shared" si="0"/>
        <v>102</v>
      </c>
    </row>
    <row r="10" spans="1:8" ht="15.75">
      <c r="A10" s="89"/>
      <c r="B10" s="41"/>
      <c r="C10" s="2"/>
      <c r="D10" s="43"/>
      <c r="E10" s="61"/>
      <c r="F10" s="2"/>
      <c r="G10" s="2"/>
      <c r="H10" s="2">
        <f t="shared" si="0"/>
        <v>102</v>
      </c>
    </row>
    <row r="11" spans="1:8" ht="15.75">
      <c r="A11" s="90"/>
      <c r="B11" s="41"/>
      <c r="C11" s="2"/>
      <c r="D11" s="43"/>
      <c r="E11" s="61"/>
      <c r="F11" s="5"/>
      <c r="G11" s="2"/>
      <c r="H11" s="2">
        <f t="shared" si="0"/>
        <v>102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102</v>
      </c>
    </row>
    <row r="13" spans="1:8" ht="15.75">
      <c r="A13" s="91"/>
      <c r="B13" s="31"/>
      <c r="C13" s="3"/>
      <c r="D13" s="5"/>
      <c r="E13" s="2"/>
      <c r="F13" s="2"/>
      <c r="G13" s="2"/>
      <c r="H13" s="2">
        <f t="shared" si="0"/>
        <v>102</v>
      </c>
    </row>
    <row r="14" spans="1:8" ht="15.75">
      <c r="A14" s="91"/>
      <c r="B14" s="31"/>
      <c r="C14" s="3"/>
      <c r="D14" s="5"/>
      <c r="E14" s="2"/>
      <c r="F14" s="2"/>
      <c r="G14" s="2"/>
      <c r="H14" s="2"/>
    </row>
    <row r="15" spans="1:8" ht="15.75">
      <c r="A15" s="91"/>
      <c r="B15" s="31"/>
      <c r="C15" s="3"/>
      <c r="D15" s="5"/>
      <c r="E15" s="2"/>
      <c r="F15" s="2"/>
      <c r="G15" s="2"/>
      <c r="H15" s="2"/>
    </row>
    <row r="16" spans="1:8" ht="15.75">
      <c r="A16" s="91"/>
      <c r="B16" s="31"/>
      <c r="C16" s="3"/>
      <c r="D16" s="5"/>
      <c r="E16" s="6"/>
      <c r="F16" s="2"/>
      <c r="G16" s="5"/>
      <c r="H16" s="2"/>
    </row>
    <row r="17" spans="1:8" ht="15.75">
      <c r="A17" s="91"/>
      <c r="B17" s="31"/>
      <c r="C17" s="3"/>
      <c r="D17" s="5"/>
      <c r="E17" s="6"/>
      <c r="F17" s="2"/>
      <c r="G17" s="5"/>
      <c r="H17" s="2"/>
    </row>
    <row r="18" spans="1:8" ht="15.75">
      <c r="A18" s="91"/>
      <c r="B18" s="32"/>
      <c r="C18" s="3"/>
      <c r="D18" s="5"/>
      <c r="E18" s="7"/>
      <c r="F18" s="2"/>
      <c r="G18" s="5"/>
      <c r="H18" s="2"/>
    </row>
    <row r="19" spans="1:8" ht="15.75">
      <c r="A19" s="91"/>
      <c r="B19" s="32"/>
      <c r="C19" s="8"/>
      <c r="D19" s="2"/>
      <c r="E19" s="5"/>
      <c r="F19" s="2"/>
      <c r="G19" s="5"/>
      <c r="H19" s="2"/>
    </row>
    <row r="20" spans="1:8" ht="15.75">
      <c r="A20" s="91"/>
      <c r="B20" s="32"/>
      <c r="C20" s="8"/>
      <c r="D20" s="5"/>
      <c r="E20" s="9"/>
      <c r="F20" s="2"/>
      <c r="G20" s="10"/>
      <c r="H20" s="2"/>
    </row>
    <row r="21" spans="1:8" ht="15.75">
      <c r="A21" s="91"/>
      <c r="B21" s="32"/>
      <c r="C21" s="8"/>
      <c r="D21" s="5"/>
      <c r="E21" s="11"/>
      <c r="F21" s="2"/>
      <c r="G21" s="5"/>
      <c r="H21" s="2"/>
    </row>
    <row r="22" spans="1:8" ht="15.75">
      <c r="A22" s="91"/>
      <c r="B22" s="32"/>
      <c r="C22" s="8"/>
      <c r="D22" s="5"/>
      <c r="E22" s="11"/>
      <c r="F22" s="2"/>
      <c r="G22" s="2"/>
      <c r="H22" s="2"/>
    </row>
    <row r="23" spans="1:8" ht="15.75">
      <c r="A23" s="91"/>
      <c r="B23" s="32"/>
      <c r="C23" s="8"/>
      <c r="D23" s="5"/>
      <c r="E23" s="11"/>
      <c r="F23" s="2"/>
      <c r="G23" s="2"/>
      <c r="H23" s="2"/>
    </row>
    <row r="24" spans="1:8" ht="15.75">
      <c r="A24" s="91"/>
      <c r="B24" s="32"/>
      <c r="C24" s="8"/>
      <c r="D24" s="5"/>
      <c r="E24" s="11"/>
      <c r="F24" s="2"/>
      <c r="G24" s="5"/>
      <c r="H24" s="2"/>
    </row>
    <row r="25" spans="1:8" ht="15.75">
      <c r="A25" s="91"/>
      <c r="B25" s="32"/>
      <c r="C25" s="5"/>
      <c r="D25" s="5"/>
      <c r="E25" s="11"/>
      <c r="F25" s="2"/>
      <c r="G25" s="5"/>
      <c r="H25" s="2"/>
    </row>
    <row r="26" spans="1:8" ht="15.75">
      <c r="A26" s="91"/>
      <c r="B26" s="32"/>
      <c r="C26" s="5"/>
      <c r="D26" s="5"/>
      <c r="E26" s="11"/>
      <c r="F26" s="2"/>
      <c r="G26" s="5"/>
      <c r="H26" s="2"/>
    </row>
    <row r="27" spans="1:8" ht="15.75">
      <c r="A27" s="91"/>
      <c r="B27" s="32"/>
      <c r="C27" s="5"/>
      <c r="D27" s="5"/>
      <c r="E27" s="12"/>
      <c r="F27" s="5"/>
      <c r="G27" s="5"/>
      <c r="H27" s="2"/>
    </row>
    <row r="28" spans="1:8" ht="15.75">
      <c r="A28" s="91"/>
      <c r="B28" s="32"/>
      <c r="C28" s="5"/>
      <c r="D28" s="5"/>
      <c r="E28" s="12"/>
      <c r="F28" s="5"/>
      <c r="G28" s="5"/>
      <c r="H28" s="2"/>
    </row>
    <row r="29" spans="1:8" ht="15.75">
      <c r="A29" s="91"/>
      <c r="B29" s="32"/>
      <c r="C29" s="5"/>
      <c r="D29" s="5"/>
      <c r="E29" s="12"/>
      <c r="F29" s="8"/>
      <c r="G29" s="8"/>
      <c r="H29" s="2"/>
    </row>
    <row r="30" spans="1:8" ht="15.75">
      <c r="A30" s="91"/>
      <c r="B30" s="32"/>
      <c r="C30" s="5"/>
      <c r="D30" s="5"/>
      <c r="E30" s="13"/>
      <c r="F30" s="2"/>
      <c r="G30" s="8"/>
      <c r="H30" s="2"/>
    </row>
    <row r="31" spans="1:8" ht="15.75">
      <c r="A31" s="91"/>
      <c r="B31" s="31"/>
      <c r="C31" s="3"/>
      <c r="D31" s="2"/>
      <c r="E31" s="2"/>
      <c r="F31" s="5"/>
      <c r="G31" s="5"/>
      <c r="H31" s="2"/>
    </row>
    <row r="32" spans="1:8" ht="15.75">
      <c r="A32" s="31"/>
      <c r="B32" s="31"/>
      <c r="C32" s="3"/>
      <c r="D32" s="2"/>
      <c r="E32" s="2"/>
      <c r="F32" s="2"/>
      <c r="G32" s="2"/>
      <c r="H32" s="2"/>
    </row>
    <row r="33" spans="1:8" ht="1.5" customHeight="1">
      <c r="A33" s="87"/>
      <c r="B33" s="32"/>
      <c r="C33" s="3"/>
      <c r="D33" s="5"/>
      <c r="E33" s="5"/>
      <c r="F33" s="5"/>
      <c r="G33" s="5"/>
      <c r="H33" s="2" t="e">
        <f>#REF!+F34-G34</f>
        <v>#REF!</v>
      </c>
    </row>
    <row r="34" spans="1:8" ht="15.75">
      <c r="A34" s="91"/>
      <c r="B34" s="33" t="s">
        <v>19</v>
      </c>
      <c r="C34" s="5"/>
      <c r="D34" s="5"/>
      <c r="E34" s="5"/>
      <c r="F34" s="5">
        <f>SUM(F3:F31)</f>
        <v>630</v>
      </c>
      <c r="G34" s="5">
        <f>SUM(G3:G31)</f>
        <v>528</v>
      </c>
      <c r="H34" s="2">
        <f>F34-G34</f>
        <v>102</v>
      </c>
    </row>
    <row r="35" spans="1:8" ht="1.5" customHeight="1">
      <c r="A35" s="92"/>
      <c r="B35" s="34"/>
      <c r="C35" s="8"/>
      <c r="D35" s="8"/>
      <c r="E35" s="8"/>
      <c r="F35" s="8"/>
      <c r="G35" s="8"/>
      <c r="H35" s="2">
        <f>H34+F35-G35</f>
        <v>102</v>
      </c>
    </row>
    <row r="36" spans="1:3" s="14" customFormat="1" ht="15.75">
      <c r="A36" s="35"/>
      <c r="B36" s="35"/>
      <c r="C36" s="15"/>
    </row>
    <row r="37" spans="1:3" s="14" customFormat="1" ht="15.75">
      <c r="A37" s="35"/>
      <c r="B37" s="35"/>
      <c r="C37" s="15"/>
    </row>
    <row r="38" spans="1:3" s="14" customFormat="1" ht="15.75">
      <c r="A38" s="35"/>
      <c r="B38" s="35"/>
      <c r="C38" s="15"/>
    </row>
    <row r="41" spans="1:7" ht="15.75">
      <c r="A41" s="35" t="s">
        <v>6</v>
      </c>
      <c r="C41" s="14" t="s">
        <v>16</v>
      </c>
      <c r="E41" s="17" t="s">
        <v>7</v>
      </c>
      <c r="G41" s="18" t="s">
        <v>18</v>
      </c>
    </row>
    <row r="42" spans="1:7" ht="15.75">
      <c r="A42" s="35"/>
      <c r="C42" s="14"/>
      <c r="E42" s="17"/>
      <c r="G42" s="18"/>
    </row>
    <row r="43" spans="1:7" ht="15.75">
      <c r="A43" s="35"/>
      <c r="C43" s="14"/>
      <c r="E43" s="17"/>
      <c r="G43" s="18"/>
    </row>
    <row r="44" spans="1:7" ht="15.75">
      <c r="A44" s="35"/>
      <c r="C44" s="14"/>
      <c r="E44" s="17"/>
      <c r="G44" s="18"/>
    </row>
    <row r="45" ht="15.75">
      <c r="G45" s="19"/>
    </row>
  </sheetData>
  <sheetProtection/>
  <protectedRanges>
    <protectedRange sqref="E7:E8" name="範圍1_21_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8.25390625" style="26" customWidth="1"/>
    <col min="2" max="2" width="5.25390625" style="36" customWidth="1"/>
    <col min="3" max="3" width="5.25390625" style="16" customWidth="1"/>
    <col min="4" max="4" width="5.25390625" style="1" customWidth="1"/>
    <col min="5" max="5" width="24.125" style="1" customWidth="1"/>
    <col min="6" max="6" width="8.75390625" style="1" customWidth="1"/>
    <col min="7" max="7" width="12.375" style="1" customWidth="1"/>
    <col min="8" max="16384" width="9.00390625" style="1" customWidth="1"/>
  </cols>
  <sheetData>
    <row r="1" spans="1:8" ht="24.75" thickBot="1">
      <c r="A1" s="128" t="s">
        <v>79</v>
      </c>
      <c r="B1" s="128"/>
      <c r="C1" s="128"/>
      <c r="D1" s="128"/>
      <c r="E1" s="128"/>
      <c r="F1" s="128"/>
      <c r="G1" s="79" t="str">
        <f>'總計餘額 (2)'!A12</f>
        <v>一年2班</v>
      </c>
      <c r="H1" s="55" t="str">
        <f>'總計餘額 (2)'!B12</f>
        <v>賴羿䨝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600</v>
      </c>
      <c r="G3" s="2"/>
      <c r="H3" s="2">
        <f>F3-G3</f>
        <v>600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116</v>
      </c>
      <c r="H4" s="2">
        <f>H3+F4-G4</f>
        <v>484</v>
      </c>
    </row>
    <row r="5" spans="1:8" ht="15.75">
      <c r="A5" s="22"/>
      <c r="B5" s="45"/>
      <c r="C5" s="71"/>
      <c r="D5" s="71"/>
      <c r="E5" s="59"/>
      <c r="F5" s="2"/>
      <c r="G5" s="2"/>
      <c r="H5" s="2">
        <f aca="true" t="shared" si="0" ref="H5:H13">H4+F5-G5</f>
        <v>484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484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484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484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484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484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484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484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484</v>
      </c>
    </row>
    <row r="14" spans="1:8" ht="15.75">
      <c r="A14" s="23"/>
      <c r="B14" s="31"/>
      <c r="C14" s="3"/>
      <c r="D14" s="5"/>
      <c r="E14" s="2"/>
      <c r="F14" s="2"/>
      <c r="G14" s="2"/>
      <c r="H14" s="2">
        <f>H13+F14-G14</f>
        <v>484</v>
      </c>
    </row>
    <row r="15" spans="1:8" ht="15.75">
      <c r="A15" s="23"/>
      <c r="B15" s="31"/>
      <c r="C15" s="3"/>
      <c r="D15" s="5"/>
      <c r="E15" s="2"/>
      <c r="F15" s="2"/>
      <c r="G15" s="2"/>
      <c r="H15" s="2">
        <f>H14+F15-G15</f>
        <v>484</v>
      </c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.5" customHeight="1">
      <c r="A34" s="22"/>
      <c r="B34" s="32"/>
      <c r="C34" s="3"/>
      <c r="D34" s="5"/>
      <c r="E34" s="5"/>
      <c r="F34" s="5"/>
      <c r="G34" s="5"/>
      <c r="H34" s="2" t="e">
        <f>#REF!+F35-G35</f>
        <v>#REF!</v>
      </c>
    </row>
    <row r="35" spans="1:8" ht="15.75">
      <c r="A35" s="23"/>
      <c r="B35" s="33" t="s">
        <v>19</v>
      </c>
      <c r="C35" s="5"/>
      <c r="D35" s="5"/>
      <c r="E35" s="5"/>
      <c r="F35" s="5">
        <f>SUM(F3:F32)</f>
        <v>600</v>
      </c>
      <c r="G35" s="5">
        <f>SUM(G3:G32)</f>
        <v>116</v>
      </c>
      <c r="H35" s="2">
        <f>F35-G35</f>
        <v>484</v>
      </c>
    </row>
    <row r="36" spans="1:8" ht="1.5" customHeight="1">
      <c r="A36" s="24"/>
      <c r="B36" s="34"/>
      <c r="C36" s="8"/>
      <c r="D36" s="8"/>
      <c r="E36" s="8"/>
      <c r="F36" s="8"/>
      <c r="G36" s="8"/>
      <c r="H36" s="2">
        <f>H35+F36-G36</f>
        <v>484</v>
      </c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39" spans="1:3" s="14" customFormat="1" ht="15.75">
      <c r="A39" s="25"/>
      <c r="B39" s="35"/>
      <c r="C39" s="15"/>
    </row>
    <row r="42" spans="1:7" ht="15.75">
      <c r="A42" s="25" t="s">
        <v>6</v>
      </c>
      <c r="C42" s="14" t="s">
        <v>16</v>
      </c>
      <c r="E42" s="17" t="s">
        <v>7</v>
      </c>
      <c r="G42" s="18" t="s">
        <v>18</v>
      </c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spans="1:7" ht="15.75">
      <c r="A45" s="25"/>
      <c r="C45" s="14"/>
      <c r="E45" s="17"/>
      <c r="G45" s="18"/>
    </row>
  </sheetData>
  <sheetProtection/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9.375" style="26" customWidth="1"/>
    <col min="2" max="2" width="5.125" style="36" customWidth="1"/>
    <col min="3" max="3" width="5.125" style="16" customWidth="1"/>
    <col min="4" max="4" width="5.125" style="1" customWidth="1"/>
    <col min="5" max="5" width="24.125" style="1" customWidth="1"/>
    <col min="6" max="6" width="8.75390625" style="1" customWidth="1"/>
    <col min="7" max="7" width="12.625" style="1" customWidth="1"/>
    <col min="8" max="16384" width="9.00390625" style="1" customWidth="1"/>
  </cols>
  <sheetData>
    <row r="1" spans="1:8" ht="24">
      <c r="A1" s="128" t="s">
        <v>79</v>
      </c>
      <c r="B1" s="128"/>
      <c r="C1" s="128"/>
      <c r="D1" s="128"/>
      <c r="E1" s="128"/>
      <c r="F1" s="128"/>
      <c r="G1" s="58" t="str">
        <f>'總計餘額 (2)'!A13</f>
        <v>一年3班</v>
      </c>
      <c r="H1" s="54" t="str">
        <f>'總計餘額 (2)'!B13</f>
        <v>陳美伶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600</v>
      </c>
      <c r="G3" s="2"/>
      <c r="H3" s="2">
        <f>F3-G3</f>
        <v>600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480</v>
      </c>
      <c r="H4" s="2">
        <f aca="true" t="shared" si="0" ref="H4:H16">H3+F4-G4</f>
        <v>120</v>
      </c>
    </row>
    <row r="5" spans="1:8" ht="15.75">
      <c r="A5" s="22"/>
      <c r="B5" s="45"/>
      <c r="C5" s="71"/>
      <c r="D5" s="71"/>
      <c r="E5" s="59"/>
      <c r="F5" s="2"/>
      <c r="G5" s="2"/>
      <c r="H5" s="2">
        <f t="shared" si="0"/>
        <v>120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120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120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120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120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120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120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120</v>
      </c>
    </row>
    <row r="13" spans="1:8" ht="15.75">
      <c r="A13" s="40"/>
      <c r="B13" s="37"/>
      <c r="C13" s="2"/>
      <c r="D13" s="2"/>
      <c r="E13" s="7"/>
      <c r="F13" s="5"/>
      <c r="G13" s="5"/>
      <c r="H13" s="2">
        <f t="shared" si="0"/>
        <v>120</v>
      </c>
    </row>
    <row r="14" spans="1:8" ht="15.75">
      <c r="A14" s="27"/>
      <c r="B14" s="37"/>
      <c r="C14" s="2"/>
      <c r="D14" s="5"/>
      <c r="E14" s="3"/>
      <c r="F14" s="5"/>
      <c r="G14" s="5"/>
      <c r="H14" s="2">
        <f t="shared" si="0"/>
        <v>120</v>
      </c>
    </row>
    <row r="15" spans="1:8" ht="15.75">
      <c r="A15" s="27"/>
      <c r="B15" s="37"/>
      <c r="C15" s="2"/>
      <c r="D15" s="5"/>
      <c r="E15" s="3"/>
      <c r="F15" s="5"/>
      <c r="G15" s="5"/>
      <c r="H15" s="2">
        <f t="shared" si="0"/>
        <v>120</v>
      </c>
    </row>
    <row r="16" spans="1:8" ht="15.75">
      <c r="A16" s="27"/>
      <c r="B16" s="37"/>
      <c r="C16" s="2"/>
      <c r="D16" s="5"/>
      <c r="E16" s="3"/>
      <c r="F16" s="5"/>
      <c r="G16" s="5"/>
      <c r="H16" s="2">
        <f t="shared" si="0"/>
        <v>120</v>
      </c>
    </row>
    <row r="17" spans="1:8" ht="15.75">
      <c r="A17" s="27"/>
      <c r="B17" s="37"/>
      <c r="C17" s="2"/>
      <c r="D17" s="5"/>
      <c r="E17" s="3"/>
      <c r="F17" s="5"/>
      <c r="G17" s="5"/>
      <c r="H17" s="2"/>
    </row>
    <row r="18" spans="1:8" ht="15.75">
      <c r="A18" s="27"/>
      <c r="B18" s="37"/>
      <c r="C18" s="2"/>
      <c r="D18" s="5"/>
      <c r="E18" s="3"/>
      <c r="F18" s="5"/>
      <c r="G18" s="5"/>
      <c r="H18" s="2"/>
    </row>
    <row r="19" spans="1:8" ht="15.75">
      <c r="A19" s="21"/>
      <c r="B19" s="31"/>
      <c r="C19" s="3"/>
      <c r="D19" s="2"/>
      <c r="E19" s="2"/>
      <c r="F19" s="2"/>
      <c r="G19" s="2"/>
      <c r="H19" s="2"/>
    </row>
    <row r="20" spans="1:8" ht="1.5" customHeight="1">
      <c r="A20" s="22"/>
      <c r="B20" s="32"/>
      <c r="C20" s="3"/>
      <c r="D20" s="5"/>
      <c r="E20" s="5"/>
      <c r="F20" s="5"/>
      <c r="G20" s="5"/>
      <c r="H20" s="2" t="e">
        <f>#REF!+F21-G21</f>
        <v>#REF!</v>
      </c>
    </row>
    <row r="21" spans="1:8" ht="15.75">
      <c r="A21" s="23"/>
      <c r="B21" s="33" t="s">
        <v>19</v>
      </c>
      <c r="C21" s="5"/>
      <c r="D21" s="5"/>
      <c r="E21" s="5"/>
      <c r="F21" s="5">
        <f>SUM(F3:F12)</f>
        <v>600</v>
      </c>
      <c r="G21" s="5">
        <f>SUM(G3:G13)</f>
        <v>480</v>
      </c>
      <c r="H21" s="2">
        <f>F21-G21</f>
        <v>120</v>
      </c>
    </row>
    <row r="22" spans="1:8" ht="1.5" customHeight="1">
      <c r="A22" s="24"/>
      <c r="B22" s="34"/>
      <c r="C22" s="8"/>
      <c r="D22" s="8"/>
      <c r="E22" s="8"/>
      <c r="F22" s="8"/>
      <c r="G22" s="8"/>
      <c r="H22" s="2">
        <f>H21+F22-G22</f>
        <v>120</v>
      </c>
    </row>
    <row r="23" spans="1:3" s="14" customFormat="1" ht="15.75">
      <c r="A23" s="25"/>
      <c r="B23" s="35"/>
      <c r="C23" s="15"/>
    </row>
    <row r="24" spans="1:3" s="14" customFormat="1" ht="15.75">
      <c r="A24" s="25"/>
      <c r="B24" s="35"/>
      <c r="C24" s="15"/>
    </row>
    <row r="25" spans="1:3" s="14" customFormat="1" ht="15.75">
      <c r="A25" s="25"/>
      <c r="B25" s="35"/>
      <c r="C25" s="15"/>
    </row>
    <row r="28" spans="1:7" ht="15.75">
      <c r="A28" s="25" t="s">
        <v>6</v>
      </c>
      <c r="C28" s="14" t="s">
        <v>16</v>
      </c>
      <c r="E28" s="17" t="s">
        <v>7</v>
      </c>
      <c r="G28" s="18" t="s">
        <v>18</v>
      </c>
    </row>
    <row r="29" spans="1:7" ht="15.75">
      <c r="A29" s="25"/>
      <c r="C29" s="14"/>
      <c r="E29" s="17"/>
      <c r="G29" s="18"/>
    </row>
    <row r="30" spans="1:7" ht="15.75">
      <c r="A30" s="25"/>
      <c r="C30" s="14"/>
      <c r="E30" s="17"/>
      <c r="G30" s="18"/>
    </row>
    <row r="31" spans="1:7" ht="15.75">
      <c r="A31" s="25"/>
      <c r="C31" s="14"/>
      <c r="E31" s="17"/>
      <c r="G31" s="18"/>
    </row>
    <row r="32" ht="15.75">
      <c r="G32" s="19"/>
    </row>
  </sheetData>
  <sheetProtection/>
  <protectedRanges>
    <protectedRange sqref="E7" name="範圍1_21"/>
  </protectedRanges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8.625" style="26" customWidth="1"/>
    <col min="2" max="2" width="4.875" style="36" customWidth="1"/>
    <col min="3" max="3" width="4.875" style="16" customWidth="1"/>
    <col min="4" max="4" width="4.875" style="1" customWidth="1"/>
    <col min="5" max="5" width="24.125" style="1" customWidth="1"/>
    <col min="6" max="6" width="8.75390625" style="1" customWidth="1"/>
    <col min="7" max="7" width="11.625" style="1" customWidth="1"/>
    <col min="8" max="16384" width="9.00390625" style="1" customWidth="1"/>
  </cols>
  <sheetData>
    <row r="1" spans="1:8" ht="24">
      <c r="A1" s="128" t="s">
        <v>79</v>
      </c>
      <c r="B1" s="128"/>
      <c r="C1" s="128"/>
      <c r="D1" s="128"/>
      <c r="E1" s="128"/>
      <c r="F1" s="128"/>
      <c r="G1" s="56" t="str">
        <f>'總計餘額 (2)'!A14</f>
        <v>一年4班</v>
      </c>
      <c r="H1" s="54" t="s">
        <v>96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600</v>
      </c>
      <c r="G3" s="2"/>
      <c r="H3" s="2">
        <f>F3-G3</f>
        <v>600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699</v>
      </c>
      <c r="H4" s="2">
        <f aca="true" t="shared" si="0" ref="H4:H11">H3+F4-G4</f>
        <v>-99</v>
      </c>
    </row>
    <row r="5" spans="1:8" ht="15.75">
      <c r="A5" s="22"/>
      <c r="B5" s="45"/>
      <c r="C5" s="71"/>
      <c r="D5" s="71"/>
      <c r="E5" s="59"/>
      <c r="F5" s="2"/>
      <c r="G5" s="2"/>
      <c r="H5" s="2">
        <f t="shared" si="0"/>
        <v>-99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-99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-99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-99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-99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-99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-99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>H11+F12-G12</f>
        <v>-99</v>
      </c>
    </row>
    <row r="13" spans="1:8" ht="15.75">
      <c r="A13" s="23"/>
      <c r="B13" s="31"/>
      <c r="C13" s="3"/>
      <c r="D13" s="5"/>
      <c r="E13" s="2"/>
      <c r="F13" s="2"/>
      <c r="G13" s="2"/>
      <c r="H13" s="2"/>
    </row>
    <row r="14" spans="1:8" ht="15.75">
      <c r="A14" s="23"/>
      <c r="B14" s="31"/>
      <c r="C14" s="3"/>
      <c r="D14" s="5"/>
      <c r="E14" s="2"/>
      <c r="F14" s="2"/>
      <c r="G14" s="2"/>
      <c r="H14" s="2"/>
    </row>
    <row r="15" spans="1:8" ht="15.75">
      <c r="A15" s="23"/>
      <c r="B15" s="31"/>
      <c r="C15" s="3"/>
      <c r="D15" s="5"/>
      <c r="E15" s="6"/>
      <c r="F15" s="2"/>
      <c r="G15" s="5"/>
      <c r="H15" s="2"/>
    </row>
    <row r="16" spans="1:8" ht="15.75">
      <c r="A16" s="23"/>
      <c r="B16" s="31"/>
      <c r="C16" s="3"/>
      <c r="D16" s="5"/>
      <c r="E16" s="6"/>
      <c r="F16" s="2"/>
      <c r="G16" s="5"/>
      <c r="H16" s="2"/>
    </row>
    <row r="17" spans="1:8" ht="15.75">
      <c r="A17" s="23"/>
      <c r="B17" s="32"/>
      <c r="C17" s="3"/>
      <c r="D17" s="5"/>
      <c r="E17" s="7"/>
      <c r="F17" s="2"/>
      <c r="G17" s="5"/>
      <c r="H17" s="2"/>
    </row>
    <row r="18" spans="1:8" ht="15.75">
      <c r="A18" s="23"/>
      <c r="B18" s="32"/>
      <c r="C18" s="8"/>
      <c r="D18" s="2"/>
      <c r="E18" s="5"/>
      <c r="F18" s="2"/>
      <c r="G18" s="5"/>
      <c r="H18" s="2"/>
    </row>
    <row r="19" spans="1:8" ht="15.75">
      <c r="A19" s="23"/>
      <c r="B19" s="32"/>
      <c r="C19" s="8"/>
      <c r="D19" s="5"/>
      <c r="E19" s="9"/>
      <c r="F19" s="2"/>
      <c r="G19" s="10"/>
      <c r="H19" s="2"/>
    </row>
    <row r="20" spans="1:8" ht="15.75">
      <c r="A20" s="23"/>
      <c r="B20" s="32"/>
      <c r="C20" s="8"/>
      <c r="D20" s="5"/>
      <c r="E20" s="11"/>
      <c r="F20" s="2"/>
      <c r="G20" s="5"/>
      <c r="H20" s="2"/>
    </row>
    <row r="21" spans="1:8" ht="15.75">
      <c r="A21" s="23"/>
      <c r="B21" s="32"/>
      <c r="C21" s="8"/>
      <c r="D21" s="5"/>
      <c r="E21" s="11"/>
      <c r="F21" s="2"/>
      <c r="G21" s="2"/>
      <c r="H21" s="2"/>
    </row>
    <row r="22" spans="1:8" ht="15.75">
      <c r="A22" s="23"/>
      <c r="B22" s="32"/>
      <c r="C22" s="8"/>
      <c r="D22" s="5"/>
      <c r="E22" s="11"/>
      <c r="F22" s="2"/>
      <c r="G22" s="2"/>
      <c r="H22" s="2"/>
    </row>
    <row r="23" spans="1:8" ht="15.75">
      <c r="A23" s="23"/>
      <c r="B23" s="32"/>
      <c r="C23" s="8"/>
      <c r="D23" s="5"/>
      <c r="E23" s="11"/>
      <c r="F23" s="2"/>
      <c r="G23" s="5"/>
      <c r="H23" s="2"/>
    </row>
    <row r="24" spans="1:8" ht="15.75">
      <c r="A24" s="23"/>
      <c r="B24" s="32"/>
      <c r="C24" s="5"/>
      <c r="D24" s="5"/>
      <c r="E24" s="11"/>
      <c r="F24" s="2"/>
      <c r="G24" s="5"/>
      <c r="H24" s="2"/>
    </row>
    <row r="25" spans="1:8" ht="15.75">
      <c r="A25" s="23"/>
      <c r="B25" s="32"/>
      <c r="C25" s="5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2"/>
      <c r="F26" s="5"/>
      <c r="G26" s="5"/>
      <c r="H26" s="2"/>
    </row>
    <row r="27" spans="1:8" ht="15.75">
      <c r="A27" s="23"/>
      <c r="B27" s="32"/>
      <c r="C27" s="5"/>
      <c r="D27" s="5"/>
      <c r="E27" s="12"/>
      <c r="F27" s="5"/>
      <c r="G27" s="5"/>
      <c r="H27" s="2"/>
    </row>
    <row r="28" spans="1:8" ht="15.75">
      <c r="A28" s="23"/>
      <c r="B28" s="32"/>
      <c r="C28" s="5"/>
      <c r="D28" s="5"/>
      <c r="E28" s="12"/>
      <c r="F28" s="8"/>
      <c r="G28" s="8"/>
      <c r="H28" s="2"/>
    </row>
    <row r="29" spans="1:8" ht="15.75">
      <c r="A29" s="23"/>
      <c r="B29" s="32"/>
      <c r="C29" s="5"/>
      <c r="D29" s="5"/>
      <c r="E29" s="13"/>
      <c r="F29" s="2"/>
      <c r="G29" s="8"/>
      <c r="H29" s="2"/>
    </row>
    <row r="30" spans="1:8" ht="15.75">
      <c r="A30" s="23"/>
      <c r="B30" s="31"/>
      <c r="C30" s="3"/>
      <c r="D30" s="2"/>
      <c r="E30" s="2"/>
      <c r="F30" s="5"/>
      <c r="G30" s="5"/>
      <c r="H30" s="2"/>
    </row>
    <row r="31" spans="1:8" ht="15.75">
      <c r="A31" s="21"/>
      <c r="B31" s="31"/>
      <c r="C31" s="3"/>
      <c r="D31" s="2"/>
      <c r="E31" s="2"/>
      <c r="F31" s="2"/>
      <c r="G31" s="2"/>
      <c r="H31" s="2"/>
    </row>
    <row r="32" spans="1:8" ht="1.5" customHeight="1">
      <c r="A32" s="22"/>
      <c r="B32" s="32"/>
      <c r="C32" s="3"/>
      <c r="D32" s="5"/>
      <c r="E32" s="5"/>
      <c r="F32" s="5"/>
      <c r="G32" s="5"/>
      <c r="H32" s="2" t="e">
        <f>#REF!+F33-G33</f>
        <v>#REF!</v>
      </c>
    </row>
    <row r="33" spans="1:8" ht="15.75">
      <c r="A33" s="23"/>
      <c r="B33" s="33" t="s">
        <v>19</v>
      </c>
      <c r="C33" s="5"/>
      <c r="D33" s="5"/>
      <c r="E33" s="5"/>
      <c r="F33" s="5">
        <f>SUM(F3:F30)</f>
        <v>600</v>
      </c>
      <c r="G33" s="5">
        <f>SUM(G3:G30)</f>
        <v>699</v>
      </c>
      <c r="H33" s="2">
        <f>F33-G33</f>
        <v>-99</v>
      </c>
    </row>
    <row r="34" spans="1:8" ht="1.5" customHeight="1">
      <c r="A34" s="24"/>
      <c r="B34" s="34"/>
      <c r="C34" s="8"/>
      <c r="D34" s="8"/>
      <c r="E34" s="8"/>
      <c r="F34" s="8"/>
      <c r="G34" s="8"/>
      <c r="H34" s="2">
        <f>H33+F34-G34</f>
        <v>-99</v>
      </c>
    </row>
    <row r="35" spans="1:3" s="14" customFormat="1" ht="15.75">
      <c r="A35" s="25"/>
      <c r="B35" s="35"/>
      <c r="C35" s="15"/>
    </row>
    <row r="36" spans="1:3" s="14" customFormat="1" ht="15.75">
      <c r="A36" s="25"/>
      <c r="B36" s="35"/>
      <c r="C36" s="15"/>
    </row>
    <row r="37" spans="1:3" s="14" customFormat="1" ht="15.75">
      <c r="A37" s="25"/>
      <c r="B37" s="35"/>
      <c r="C37" s="15"/>
    </row>
    <row r="40" spans="1:7" ht="15.75">
      <c r="A40" s="25" t="s">
        <v>15</v>
      </c>
      <c r="C40" s="14" t="s">
        <v>16</v>
      </c>
      <c r="E40" s="17" t="s">
        <v>17</v>
      </c>
      <c r="G40" s="18" t="s">
        <v>18</v>
      </c>
    </row>
    <row r="41" spans="1:7" ht="15.75">
      <c r="A41" s="25"/>
      <c r="C41" s="14"/>
      <c r="E41" s="17"/>
      <c r="G41" s="18"/>
    </row>
    <row r="42" spans="1:7" ht="15.75">
      <c r="A42" s="25"/>
      <c r="C42" s="14"/>
      <c r="E42" s="17"/>
      <c r="G42" s="18"/>
    </row>
    <row r="43" spans="1:7" ht="15.75">
      <c r="A43" s="25"/>
      <c r="C43" s="14"/>
      <c r="E43" s="17"/>
      <c r="G43" s="18"/>
    </row>
    <row r="44" ht="15.75">
      <c r="G44" s="19"/>
    </row>
  </sheetData>
  <sheetProtection/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7.75390625" style="36" customWidth="1"/>
    <col min="2" max="2" width="4.50390625" style="36" customWidth="1"/>
    <col min="3" max="3" width="4.50390625" style="16" customWidth="1"/>
    <col min="4" max="4" width="4.50390625" style="1" customWidth="1"/>
    <col min="5" max="5" width="24.125" style="1" customWidth="1"/>
    <col min="6" max="6" width="8.75390625" style="1" customWidth="1"/>
    <col min="7" max="7" width="12.75390625" style="1" customWidth="1"/>
    <col min="8" max="16384" width="9.00390625" style="1" customWidth="1"/>
  </cols>
  <sheetData>
    <row r="1" spans="1:8" ht="24">
      <c r="A1" s="128" t="s">
        <v>79</v>
      </c>
      <c r="B1" s="128"/>
      <c r="C1" s="128"/>
      <c r="D1" s="128"/>
      <c r="E1" s="128"/>
      <c r="F1" s="128"/>
      <c r="G1" s="57" t="str">
        <f>'總計餘額 (2)'!A18</f>
        <v>二年1班</v>
      </c>
      <c r="H1" s="54" t="s">
        <v>145</v>
      </c>
    </row>
    <row r="2" spans="1:8" ht="15.75">
      <c r="A2" s="31" t="s">
        <v>65</v>
      </c>
      <c r="B2" s="51" t="s">
        <v>66</v>
      </c>
      <c r="C2" s="28" t="s">
        <v>63</v>
      </c>
      <c r="D2" s="28" t="s">
        <v>64</v>
      </c>
      <c r="E2" s="4" t="s">
        <v>29</v>
      </c>
      <c r="F2" s="4" t="s">
        <v>30</v>
      </c>
      <c r="G2" s="4" t="s">
        <v>31</v>
      </c>
      <c r="H2" s="4" t="s">
        <v>32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660</v>
      </c>
      <c r="G3" s="2"/>
      <c r="H3" s="2">
        <f>F3-G3</f>
        <v>660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246</v>
      </c>
      <c r="H4" s="2">
        <f>H3+F4-G4</f>
        <v>414</v>
      </c>
    </row>
    <row r="5" spans="1:8" ht="15.75">
      <c r="A5" s="22"/>
      <c r="B5" s="45"/>
      <c r="C5" s="71"/>
      <c r="D5" s="71"/>
      <c r="E5" s="59"/>
      <c r="F5" s="2"/>
      <c r="G5" s="2"/>
      <c r="H5" s="2">
        <f>H4+F5-G5</f>
        <v>414</v>
      </c>
    </row>
    <row r="6" spans="1:8" ht="19.5">
      <c r="A6" s="22"/>
      <c r="B6" s="51"/>
      <c r="C6" s="28"/>
      <c r="D6" s="28"/>
      <c r="E6" s="59"/>
      <c r="F6" s="48"/>
      <c r="G6" s="50"/>
      <c r="H6" s="2">
        <f>H5+F6-G6</f>
        <v>414</v>
      </c>
    </row>
    <row r="7" spans="1:8" ht="19.5">
      <c r="A7" s="46"/>
      <c r="B7" s="45"/>
      <c r="C7" s="71"/>
      <c r="D7" s="71"/>
      <c r="E7" s="51"/>
      <c r="F7" s="48"/>
      <c r="G7" s="94"/>
      <c r="H7" s="2">
        <f aca="true" t="shared" si="0" ref="H7:H13">H6+F7-G7</f>
        <v>414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414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414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414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414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414</v>
      </c>
    </row>
    <row r="13" spans="1:8" ht="15.75">
      <c r="A13" s="91"/>
      <c r="B13" s="31"/>
      <c r="C13" s="3"/>
      <c r="D13" s="5"/>
      <c r="E13" s="2"/>
      <c r="F13" s="2"/>
      <c r="G13" s="2"/>
      <c r="H13" s="2">
        <f t="shared" si="0"/>
        <v>414</v>
      </c>
    </row>
    <row r="14" spans="1:8" ht="15.75">
      <c r="A14" s="91"/>
      <c r="B14" s="31"/>
      <c r="C14" s="3"/>
      <c r="D14" s="5"/>
      <c r="E14" s="2"/>
      <c r="F14" s="2"/>
      <c r="G14" s="2"/>
      <c r="H14" s="2"/>
    </row>
    <row r="15" spans="1:8" ht="15.75">
      <c r="A15" s="91"/>
      <c r="B15" s="31"/>
      <c r="C15" s="3"/>
      <c r="D15" s="5"/>
      <c r="E15" s="2"/>
      <c r="F15" s="2"/>
      <c r="G15" s="2"/>
      <c r="H15" s="2"/>
    </row>
    <row r="16" spans="1:8" ht="15.75">
      <c r="A16" s="91"/>
      <c r="B16" s="31"/>
      <c r="C16" s="3"/>
      <c r="D16" s="5"/>
      <c r="E16" s="6"/>
      <c r="F16" s="2"/>
      <c r="G16" s="5"/>
      <c r="H16" s="2"/>
    </row>
    <row r="17" spans="1:8" ht="15.75">
      <c r="A17" s="91"/>
      <c r="B17" s="31"/>
      <c r="C17" s="3"/>
      <c r="D17" s="5"/>
      <c r="E17" s="6"/>
      <c r="F17" s="2"/>
      <c r="G17" s="5"/>
      <c r="H17" s="2"/>
    </row>
    <row r="18" spans="1:8" ht="15.75">
      <c r="A18" s="91"/>
      <c r="B18" s="32"/>
      <c r="C18" s="3"/>
      <c r="D18" s="5"/>
      <c r="E18" s="7"/>
      <c r="F18" s="2"/>
      <c r="G18" s="5"/>
      <c r="H18" s="2"/>
    </row>
    <row r="19" spans="1:8" ht="15.75">
      <c r="A19" s="91"/>
      <c r="B19" s="32"/>
      <c r="C19" s="8"/>
      <c r="D19" s="2"/>
      <c r="E19" s="5"/>
      <c r="F19" s="2"/>
      <c r="G19" s="5"/>
      <c r="H19" s="2"/>
    </row>
    <row r="20" spans="1:8" ht="15.75">
      <c r="A20" s="91"/>
      <c r="B20" s="32"/>
      <c r="C20" s="8"/>
      <c r="D20" s="5"/>
      <c r="E20" s="9"/>
      <c r="F20" s="2"/>
      <c r="G20" s="10"/>
      <c r="H20" s="2"/>
    </row>
    <row r="21" spans="1:8" ht="15.75">
      <c r="A21" s="91"/>
      <c r="B21" s="32"/>
      <c r="C21" s="8"/>
      <c r="D21" s="5"/>
      <c r="E21" s="11"/>
      <c r="F21" s="2"/>
      <c r="G21" s="5"/>
      <c r="H21" s="2"/>
    </row>
    <row r="22" spans="1:8" ht="15.75">
      <c r="A22" s="91"/>
      <c r="B22" s="32"/>
      <c r="C22" s="8"/>
      <c r="D22" s="5"/>
      <c r="E22" s="11"/>
      <c r="F22" s="2"/>
      <c r="G22" s="2"/>
      <c r="H22" s="2"/>
    </row>
    <row r="23" spans="1:8" ht="15.75">
      <c r="A23" s="91"/>
      <c r="B23" s="32"/>
      <c r="C23" s="8"/>
      <c r="D23" s="5"/>
      <c r="E23" s="11"/>
      <c r="F23" s="2"/>
      <c r="G23" s="2"/>
      <c r="H23" s="2"/>
    </row>
    <row r="24" spans="1:8" ht="15.75">
      <c r="A24" s="91"/>
      <c r="B24" s="32"/>
      <c r="C24" s="8"/>
      <c r="D24" s="5"/>
      <c r="E24" s="11"/>
      <c r="F24" s="2"/>
      <c r="G24" s="5"/>
      <c r="H24" s="2"/>
    </row>
    <row r="25" spans="1:8" ht="15.75">
      <c r="A25" s="91"/>
      <c r="B25" s="32"/>
      <c r="C25" s="5"/>
      <c r="D25" s="5"/>
      <c r="E25" s="11"/>
      <c r="F25" s="2"/>
      <c r="G25" s="5"/>
      <c r="H25" s="2"/>
    </row>
    <row r="26" spans="1:8" ht="15.75">
      <c r="A26" s="91"/>
      <c r="B26" s="32"/>
      <c r="C26" s="5"/>
      <c r="D26" s="5"/>
      <c r="E26" s="11"/>
      <c r="F26" s="2"/>
      <c r="G26" s="5"/>
      <c r="H26" s="2"/>
    </row>
    <row r="27" spans="1:8" ht="15.75">
      <c r="A27" s="91"/>
      <c r="B27" s="32"/>
      <c r="C27" s="5"/>
      <c r="D27" s="5"/>
      <c r="E27" s="12"/>
      <c r="F27" s="5"/>
      <c r="G27" s="5"/>
      <c r="H27" s="2"/>
    </row>
    <row r="28" spans="1:8" ht="15.75">
      <c r="A28" s="91"/>
      <c r="B28" s="32"/>
      <c r="C28" s="5"/>
      <c r="D28" s="5"/>
      <c r="E28" s="12"/>
      <c r="F28" s="5"/>
      <c r="G28" s="5"/>
      <c r="H28" s="2"/>
    </row>
    <row r="29" spans="1:8" ht="15.75">
      <c r="A29" s="91"/>
      <c r="B29" s="32"/>
      <c r="C29" s="5"/>
      <c r="D29" s="5"/>
      <c r="E29" s="12"/>
      <c r="F29" s="8"/>
      <c r="G29" s="8"/>
      <c r="H29" s="2"/>
    </row>
    <row r="30" spans="1:8" ht="15.75">
      <c r="A30" s="91"/>
      <c r="B30" s="32"/>
      <c r="C30" s="5"/>
      <c r="D30" s="5"/>
      <c r="E30" s="13"/>
      <c r="F30" s="2"/>
      <c r="G30" s="8"/>
      <c r="H30" s="2"/>
    </row>
    <row r="31" spans="1:8" ht="15.75">
      <c r="A31" s="91"/>
      <c r="B31" s="31"/>
      <c r="C31" s="3"/>
      <c r="D31" s="2"/>
      <c r="E31" s="2"/>
      <c r="F31" s="5"/>
      <c r="G31" s="5"/>
      <c r="H31" s="2"/>
    </row>
    <row r="32" spans="1:8" ht="15.75">
      <c r="A32" s="31"/>
      <c r="B32" s="31"/>
      <c r="C32" s="3"/>
      <c r="D32" s="2"/>
      <c r="E32" s="2"/>
      <c r="F32" s="2"/>
      <c r="G32" s="2"/>
      <c r="H32" s="2"/>
    </row>
    <row r="33" spans="1:8" ht="1.5" customHeight="1">
      <c r="A33" s="87"/>
      <c r="B33" s="32"/>
      <c r="C33" s="3"/>
      <c r="D33" s="5"/>
      <c r="E33" s="5"/>
      <c r="F33" s="5"/>
      <c r="G33" s="5"/>
      <c r="H33" s="2" t="e">
        <f>#REF!+F34-G34</f>
        <v>#REF!</v>
      </c>
    </row>
    <row r="34" spans="1:8" ht="15.75">
      <c r="A34" s="91"/>
      <c r="B34" s="33" t="s">
        <v>33</v>
      </c>
      <c r="C34" s="5"/>
      <c r="D34" s="5"/>
      <c r="E34" s="5"/>
      <c r="F34" s="5">
        <f>SUM(F3:F31)</f>
        <v>660</v>
      </c>
      <c r="G34" s="5">
        <f>SUM(G3:G31)</f>
        <v>246</v>
      </c>
      <c r="H34" s="2">
        <f>F34-G34</f>
        <v>414</v>
      </c>
    </row>
    <row r="35" spans="1:8" ht="1.5" customHeight="1">
      <c r="A35" s="92"/>
      <c r="B35" s="34"/>
      <c r="C35" s="8"/>
      <c r="D35" s="8"/>
      <c r="E35" s="8"/>
      <c r="F35" s="8"/>
      <c r="G35" s="8"/>
      <c r="H35" s="2">
        <f>H34+F35-G35</f>
        <v>414</v>
      </c>
    </row>
    <row r="36" spans="1:3" s="14" customFormat="1" ht="15.75">
      <c r="A36" s="35"/>
      <c r="B36" s="35"/>
      <c r="C36" s="15"/>
    </row>
    <row r="37" spans="1:3" s="14" customFormat="1" ht="15.75">
      <c r="A37" s="35"/>
      <c r="B37" s="35"/>
      <c r="C37" s="15"/>
    </row>
    <row r="38" spans="1:3" s="14" customFormat="1" ht="15.75">
      <c r="A38" s="35"/>
      <c r="B38" s="35"/>
      <c r="C38" s="15"/>
    </row>
    <row r="41" spans="1:7" ht="15.75">
      <c r="A41" s="35" t="s">
        <v>34</v>
      </c>
      <c r="C41" s="14" t="s">
        <v>35</v>
      </c>
      <c r="E41" s="17" t="s">
        <v>36</v>
      </c>
      <c r="G41" s="18" t="s">
        <v>37</v>
      </c>
    </row>
    <row r="42" spans="1:7" ht="15.75">
      <c r="A42" s="35"/>
      <c r="C42" s="14"/>
      <c r="E42" s="17"/>
      <c r="G42" s="18"/>
    </row>
    <row r="43" spans="1:7" ht="15.75">
      <c r="A43" s="35"/>
      <c r="C43" s="14"/>
      <c r="E43" s="17"/>
      <c r="G43" s="18"/>
    </row>
    <row r="44" spans="1:7" ht="15.75">
      <c r="A44" s="35"/>
      <c r="C44" s="14"/>
      <c r="E44" s="17"/>
      <c r="G44" s="18"/>
    </row>
    <row r="45" ht="15.75">
      <c r="G45" s="19"/>
    </row>
  </sheetData>
  <sheetProtection/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18.75390625" style="26" customWidth="1"/>
    <col min="2" max="2" width="4.875" style="36" customWidth="1"/>
    <col min="3" max="3" width="4.875" style="16" customWidth="1"/>
    <col min="4" max="4" width="4.875" style="1" customWidth="1"/>
    <col min="5" max="5" width="24.125" style="1" customWidth="1"/>
    <col min="6" max="6" width="8.75390625" style="1" customWidth="1"/>
    <col min="7" max="7" width="13.25390625" style="1" customWidth="1"/>
    <col min="8" max="16384" width="9.00390625" style="1" customWidth="1"/>
  </cols>
  <sheetData>
    <row r="1" spans="1:8" ht="24">
      <c r="A1" s="128" t="s">
        <v>79</v>
      </c>
      <c r="B1" s="128"/>
      <c r="C1" s="128"/>
      <c r="D1" s="128"/>
      <c r="E1" s="128"/>
      <c r="F1" s="128"/>
      <c r="G1" s="57" t="str">
        <f>'總計餘額 (2)'!A19</f>
        <v>二年2班</v>
      </c>
      <c r="H1" s="54" t="s">
        <v>47</v>
      </c>
    </row>
    <row r="2" spans="1:8" ht="15.75">
      <c r="A2" s="21" t="s">
        <v>65</v>
      </c>
      <c r="B2" s="51" t="s">
        <v>66</v>
      </c>
      <c r="C2" s="28" t="s">
        <v>63</v>
      </c>
      <c r="D2" s="28" t="s">
        <v>64</v>
      </c>
      <c r="E2" s="4" t="s">
        <v>54</v>
      </c>
      <c r="F2" s="4" t="s">
        <v>55</v>
      </c>
      <c r="G2" s="4" t="s">
        <v>56</v>
      </c>
      <c r="H2" s="4" t="s">
        <v>57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630</v>
      </c>
      <c r="G3" s="2"/>
      <c r="H3" s="2">
        <f>F3-G3</f>
        <v>630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3</v>
      </c>
      <c r="H4" s="2">
        <f>H3+F4-G4</f>
        <v>627</v>
      </c>
    </row>
    <row r="5" spans="1:8" ht="15.75">
      <c r="A5" s="22"/>
      <c r="B5" s="45"/>
      <c r="C5" s="71"/>
      <c r="D5" s="71"/>
      <c r="E5" s="59"/>
      <c r="F5" s="2"/>
      <c r="G5" s="2"/>
      <c r="H5" s="2">
        <f aca="true" t="shared" si="0" ref="H5:H15">H4+F5-G5</f>
        <v>627</v>
      </c>
    </row>
    <row r="6" spans="1:8" ht="19.5">
      <c r="A6" s="22"/>
      <c r="B6" s="51"/>
      <c r="C6" s="28"/>
      <c r="D6" s="28"/>
      <c r="E6" s="59"/>
      <c r="F6" s="48"/>
      <c r="G6" s="50"/>
      <c r="H6" s="2">
        <f t="shared" si="0"/>
        <v>627</v>
      </c>
    </row>
    <row r="7" spans="1:8" ht="19.5">
      <c r="A7" s="46"/>
      <c r="B7" s="45"/>
      <c r="C7" s="71"/>
      <c r="D7" s="71"/>
      <c r="E7" s="51"/>
      <c r="F7" s="48"/>
      <c r="G7" s="94"/>
      <c r="H7" s="2">
        <f t="shared" si="0"/>
        <v>627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627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627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627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627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627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627</v>
      </c>
    </row>
    <row r="14" spans="1:8" ht="15.75">
      <c r="A14" s="23"/>
      <c r="B14" s="31"/>
      <c r="C14" s="3"/>
      <c r="D14" s="5"/>
      <c r="E14" s="2"/>
      <c r="F14" s="2"/>
      <c r="G14" s="2"/>
      <c r="H14" s="2">
        <f t="shared" si="0"/>
        <v>627</v>
      </c>
    </row>
    <row r="15" spans="1:8" ht="15.75">
      <c r="A15" s="23"/>
      <c r="B15" s="31"/>
      <c r="C15" s="3"/>
      <c r="D15" s="5"/>
      <c r="E15" s="2"/>
      <c r="F15" s="2"/>
      <c r="G15" s="2"/>
      <c r="H15" s="2">
        <f t="shared" si="0"/>
        <v>627</v>
      </c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1"/>
      <c r="B20" s="31"/>
      <c r="C20" s="3"/>
      <c r="D20" s="2"/>
      <c r="E20" s="2"/>
      <c r="F20" s="2"/>
      <c r="G20" s="2"/>
      <c r="H20" s="2"/>
    </row>
    <row r="21" spans="1:8" ht="1.5" customHeight="1">
      <c r="A21" s="22"/>
      <c r="B21" s="32"/>
      <c r="C21" s="3"/>
      <c r="D21" s="5"/>
      <c r="E21" s="5"/>
      <c r="F21" s="5"/>
      <c r="G21" s="5"/>
      <c r="H21" s="2" t="e">
        <f>#REF!+F22-G22</f>
        <v>#REF!</v>
      </c>
    </row>
    <row r="22" spans="1:8" ht="15.75">
      <c r="A22" s="23"/>
      <c r="B22" s="33" t="s">
        <v>52</v>
      </c>
      <c r="C22" s="5"/>
      <c r="D22" s="5"/>
      <c r="E22" s="5"/>
      <c r="F22" s="5">
        <f>SUM(F3:F19)</f>
        <v>630</v>
      </c>
      <c r="G22" s="5">
        <f>SUM(G3:G19)</f>
        <v>3</v>
      </c>
      <c r="H22" s="2">
        <f>F22-G22</f>
        <v>627</v>
      </c>
    </row>
    <row r="23" spans="1:8" ht="1.5" customHeight="1">
      <c r="A23" s="24"/>
      <c r="B23" s="34"/>
      <c r="C23" s="8"/>
      <c r="D23" s="8"/>
      <c r="E23" s="8"/>
      <c r="F23" s="8"/>
      <c r="G23" s="8"/>
      <c r="H23" s="2">
        <f>H22+F23-G23</f>
        <v>627</v>
      </c>
    </row>
    <row r="24" spans="1:3" s="14" customFormat="1" ht="15.75">
      <c r="A24" s="25"/>
      <c r="B24" s="35"/>
      <c r="C24" s="15"/>
    </row>
    <row r="25" spans="1:3" s="14" customFormat="1" ht="15.75">
      <c r="A25" s="25"/>
      <c r="B25" s="35"/>
      <c r="C25" s="15"/>
    </row>
    <row r="26" spans="1:3" s="14" customFormat="1" ht="15.75">
      <c r="A26" s="25"/>
      <c r="B26" s="35"/>
      <c r="C26" s="15"/>
    </row>
    <row r="29" spans="1:7" ht="15.75">
      <c r="A29" s="25" t="s">
        <v>59</v>
      </c>
      <c r="C29" s="14" t="s">
        <v>60</v>
      </c>
      <c r="E29" s="17" t="s">
        <v>61</v>
      </c>
      <c r="G29" s="18" t="s">
        <v>62</v>
      </c>
    </row>
    <row r="30" spans="1:7" ht="15.75">
      <c r="A30" s="25"/>
      <c r="C30" s="14"/>
      <c r="E30" s="17"/>
      <c r="G30" s="18"/>
    </row>
    <row r="31" spans="1:7" ht="15.75">
      <c r="A31" s="25"/>
      <c r="C31" s="14"/>
      <c r="E31" s="17"/>
      <c r="G31" s="18"/>
    </row>
    <row r="32" spans="1:7" ht="15.75">
      <c r="A32" s="25"/>
      <c r="C32" s="14"/>
      <c r="E32" s="17"/>
      <c r="G32" s="18"/>
    </row>
    <row r="33" ht="15.75">
      <c r="G33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20.50390625" style="36" customWidth="1"/>
    <col min="2" max="2" width="5.375" style="36" customWidth="1"/>
    <col min="3" max="3" width="5.375" style="16" customWidth="1"/>
    <col min="4" max="4" width="5.375" style="1" customWidth="1"/>
    <col min="5" max="5" width="24.125" style="1" customWidth="1"/>
    <col min="6" max="6" width="8.75390625" style="1" customWidth="1"/>
    <col min="7" max="7" width="12.75390625" style="1" customWidth="1"/>
    <col min="8" max="16384" width="9.00390625" style="1" customWidth="1"/>
  </cols>
  <sheetData>
    <row r="1" spans="1:8" ht="24">
      <c r="A1" s="128" t="s">
        <v>79</v>
      </c>
      <c r="B1" s="128"/>
      <c r="C1" s="128"/>
      <c r="D1" s="128"/>
      <c r="E1" s="128"/>
      <c r="F1" s="128"/>
      <c r="G1" s="57" t="str">
        <f>'總計餘額 (2)'!A20</f>
        <v>二年3班</v>
      </c>
      <c r="H1" s="54" t="s">
        <v>98</v>
      </c>
    </row>
    <row r="2" spans="1:8" ht="15.75">
      <c r="A2" s="31" t="s">
        <v>65</v>
      </c>
      <c r="B2" s="51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158</v>
      </c>
      <c r="B3" s="51" t="s">
        <v>160</v>
      </c>
      <c r="C3" s="28">
        <v>3</v>
      </c>
      <c r="D3" s="28">
        <v>10</v>
      </c>
      <c r="E3" s="59" t="s">
        <v>80</v>
      </c>
      <c r="F3" s="5">
        <v>600</v>
      </c>
      <c r="G3" s="2"/>
      <c r="H3" s="2">
        <f>F3-G3</f>
        <v>600</v>
      </c>
    </row>
    <row r="4" spans="1:8" ht="15.75">
      <c r="A4" s="22" t="s">
        <v>151</v>
      </c>
      <c r="B4" s="51" t="s">
        <v>160</v>
      </c>
      <c r="C4" s="28">
        <v>3</v>
      </c>
      <c r="D4" s="28">
        <v>10</v>
      </c>
      <c r="E4" s="59" t="s">
        <v>134</v>
      </c>
      <c r="F4" s="5"/>
      <c r="G4" s="45">
        <v>349</v>
      </c>
      <c r="H4" s="2">
        <f>H3+F4-G4</f>
        <v>251</v>
      </c>
    </row>
    <row r="5" spans="1:8" ht="15.75">
      <c r="A5" s="22"/>
      <c r="B5" s="45"/>
      <c r="C5" s="71"/>
      <c r="D5" s="71"/>
      <c r="E5" s="59"/>
      <c r="F5" s="2"/>
      <c r="G5" s="2"/>
      <c r="H5" s="2">
        <f>H4+F5-G5</f>
        <v>251</v>
      </c>
    </row>
    <row r="6" spans="1:8" ht="19.5">
      <c r="A6" s="22"/>
      <c r="B6" s="51"/>
      <c r="C6" s="28"/>
      <c r="D6" s="28"/>
      <c r="E6" s="59"/>
      <c r="F6" s="48"/>
      <c r="G6" s="50"/>
      <c r="H6" s="2">
        <f>H5+F6-G6</f>
        <v>251</v>
      </c>
    </row>
    <row r="7" spans="1:8" ht="19.5">
      <c r="A7" s="46"/>
      <c r="B7" s="45"/>
      <c r="C7" s="71"/>
      <c r="D7" s="71"/>
      <c r="E7" s="51"/>
      <c r="F7" s="48"/>
      <c r="G7" s="94"/>
      <c r="H7" s="2">
        <f aca="true" t="shared" si="0" ref="H7:H13">H6+F7-G7</f>
        <v>251</v>
      </c>
    </row>
    <row r="8" spans="1:8" ht="19.5">
      <c r="A8" s="46"/>
      <c r="B8" s="45"/>
      <c r="C8" s="71"/>
      <c r="D8" s="71"/>
      <c r="E8" s="51"/>
      <c r="F8" s="48"/>
      <c r="G8" s="93"/>
      <c r="H8" s="2">
        <f t="shared" si="0"/>
        <v>251</v>
      </c>
    </row>
    <row r="9" spans="1:8" ht="15.75">
      <c r="A9" s="46"/>
      <c r="B9" s="45"/>
      <c r="C9" s="71"/>
      <c r="D9" s="71"/>
      <c r="E9" s="51"/>
      <c r="F9" s="2"/>
      <c r="G9" s="2"/>
      <c r="H9" s="2">
        <f t="shared" si="0"/>
        <v>251</v>
      </c>
    </row>
    <row r="10" spans="1:8" ht="15.75">
      <c r="A10" s="46"/>
      <c r="B10" s="45"/>
      <c r="C10" s="71"/>
      <c r="D10" s="71"/>
      <c r="E10" s="51"/>
      <c r="F10" s="2"/>
      <c r="G10" s="2"/>
      <c r="H10" s="2">
        <f t="shared" si="0"/>
        <v>251</v>
      </c>
    </row>
    <row r="11" spans="1:8" ht="15.75">
      <c r="A11" s="46"/>
      <c r="B11" s="45"/>
      <c r="C11" s="71"/>
      <c r="D11" s="71"/>
      <c r="E11" s="51"/>
      <c r="F11" s="5"/>
      <c r="G11" s="2"/>
      <c r="H11" s="2">
        <f t="shared" si="0"/>
        <v>251</v>
      </c>
    </row>
    <row r="12" spans="1:8" ht="19.5">
      <c r="A12" s="46"/>
      <c r="B12" s="45"/>
      <c r="C12" s="60"/>
      <c r="D12" s="63"/>
      <c r="E12" s="64"/>
      <c r="F12" s="65"/>
      <c r="G12" s="66"/>
      <c r="H12" s="2">
        <f t="shared" si="0"/>
        <v>251</v>
      </c>
    </row>
    <row r="13" spans="1:8" ht="15.75">
      <c r="A13" s="91"/>
      <c r="B13" s="31"/>
      <c r="C13" s="3"/>
      <c r="D13" s="5"/>
      <c r="E13" s="2"/>
      <c r="F13" s="2"/>
      <c r="G13" s="2"/>
      <c r="H13" s="2">
        <f t="shared" si="0"/>
        <v>251</v>
      </c>
    </row>
    <row r="14" spans="1:8" ht="15.75">
      <c r="A14" s="91"/>
      <c r="B14" s="31"/>
      <c r="C14" s="3"/>
      <c r="D14" s="5"/>
      <c r="E14" s="2"/>
      <c r="F14" s="2"/>
      <c r="G14" s="2"/>
      <c r="H14" s="2"/>
    </row>
    <row r="15" spans="1:8" ht="15.75">
      <c r="A15" s="91"/>
      <c r="B15" s="31"/>
      <c r="C15" s="3"/>
      <c r="D15" s="5"/>
      <c r="E15" s="2"/>
      <c r="F15" s="2"/>
      <c r="G15" s="2"/>
      <c r="H15" s="2"/>
    </row>
    <row r="16" spans="1:8" ht="15.75">
      <c r="A16" s="91"/>
      <c r="B16" s="31"/>
      <c r="C16" s="3"/>
      <c r="D16" s="5"/>
      <c r="E16" s="6"/>
      <c r="F16" s="2"/>
      <c r="G16" s="5"/>
      <c r="H16" s="2"/>
    </row>
    <row r="17" spans="1:8" ht="15.75">
      <c r="A17" s="91"/>
      <c r="B17" s="31"/>
      <c r="C17" s="3"/>
      <c r="D17" s="5"/>
      <c r="E17" s="6"/>
      <c r="F17" s="2"/>
      <c r="G17" s="5"/>
      <c r="H17" s="2"/>
    </row>
    <row r="18" spans="1:8" ht="15.75">
      <c r="A18" s="91"/>
      <c r="B18" s="32"/>
      <c r="C18" s="3"/>
      <c r="D18" s="5"/>
      <c r="E18" s="7"/>
      <c r="F18" s="2"/>
      <c r="G18" s="5"/>
      <c r="H18" s="2"/>
    </row>
    <row r="19" spans="1:8" ht="15.75">
      <c r="A19" s="91"/>
      <c r="B19" s="32"/>
      <c r="C19" s="8"/>
      <c r="D19" s="2"/>
      <c r="E19" s="5"/>
      <c r="F19" s="2"/>
      <c r="G19" s="5"/>
      <c r="H19" s="2"/>
    </row>
    <row r="20" spans="1:8" ht="15.75">
      <c r="A20" s="91"/>
      <c r="B20" s="32"/>
      <c r="C20" s="8"/>
      <c r="D20" s="5"/>
      <c r="E20" s="9"/>
      <c r="F20" s="2"/>
      <c r="G20" s="10"/>
      <c r="H20" s="2"/>
    </row>
    <row r="21" spans="1:8" ht="15.75">
      <c r="A21" s="91"/>
      <c r="B21" s="32"/>
      <c r="C21" s="8"/>
      <c r="D21" s="5"/>
      <c r="E21" s="11"/>
      <c r="F21" s="2"/>
      <c r="G21" s="5"/>
      <c r="H21" s="2"/>
    </row>
    <row r="22" spans="1:8" ht="15.75">
      <c r="A22" s="91"/>
      <c r="B22" s="32"/>
      <c r="C22" s="8"/>
      <c r="D22" s="5"/>
      <c r="E22" s="11"/>
      <c r="F22" s="2"/>
      <c r="G22" s="2"/>
      <c r="H22" s="2"/>
    </row>
    <row r="23" spans="1:8" ht="15.75">
      <c r="A23" s="91"/>
      <c r="B23" s="32"/>
      <c r="C23" s="8"/>
      <c r="D23" s="5"/>
      <c r="E23" s="11"/>
      <c r="F23" s="2"/>
      <c r="G23" s="2"/>
      <c r="H23" s="2"/>
    </row>
    <row r="24" spans="1:8" ht="15.75">
      <c r="A24" s="91"/>
      <c r="B24" s="32"/>
      <c r="C24" s="8"/>
      <c r="D24" s="5"/>
      <c r="E24" s="11"/>
      <c r="F24" s="2"/>
      <c r="G24" s="5"/>
      <c r="H24" s="2"/>
    </row>
    <row r="25" spans="1:8" ht="15.75">
      <c r="A25" s="91"/>
      <c r="B25" s="32"/>
      <c r="C25" s="5"/>
      <c r="D25" s="5"/>
      <c r="E25" s="11"/>
      <c r="F25" s="2"/>
      <c r="G25" s="5"/>
      <c r="H25" s="2"/>
    </row>
    <row r="26" spans="1:8" ht="15.75">
      <c r="A26" s="91"/>
      <c r="B26" s="32"/>
      <c r="C26" s="5"/>
      <c r="D26" s="5"/>
      <c r="E26" s="11"/>
      <c r="F26" s="2"/>
      <c r="G26" s="5"/>
      <c r="H26" s="2"/>
    </row>
    <row r="27" spans="1:8" ht="15.75">
      <c r="A27" s="91"/>
      <c r="B27" s="32"/>
      <c r="C27" s="5"/>
      <c r="D27" s="5"/>
      <c r="E27" s="12"/>
      <c r="F27" s="5"/>
      <c r="G27" s="5"/>
      <c r="H27" s="2"/>
    </row>
    <row r="28" spans="1:8" ht="15.75">
      <c r="A28" s="91"/>
      <c r="B28" s="32"/>
      <c r="C28" s="5"/>
      <c r="D28" s="5"/>
      <c r="E28" s="12"/>
      <c r="F28" s="5"/>
      <c r="G28" s="5"/>
      <c r="H28" s="2"/>
    </row>
    <row r="29" spans="1:8" ht="15.75">
      <c r="A29" s="91"/>
      <c r="B29" s="32"/>
      <c r="C29" s="5"/>
      <c r="D29" s="5"/>
      <c r="E29" s="12"/>
      <c r="F29" s="8"/>
      <c r="G29" s="8"/>
      <c r="H29" s="2"/>
    </row>
    <row r="30" spans="1:8" ht="15.75">
      <c r="A30" s="91"/>
      <c r="B30" s="32"/>
      <c r="C30" s="5"/>
      <c r="D30" s="5"/>
      <c r="E30" s="13"/>
      <c r="F30" s="2"/>
      <c r="G30" s="8"/>
      <c r="H30" s="2"/>
    </row>
    <row r="31" spans="1:8" ht="15.75">
      <c r="A31" s="91"/>
      <c r="B31" s="31"/>
      <c r="C31" s="3"/>
      <c r="D31" s="2"/>
      <c r="E31" s="2"/>
      <c r="F31" s="5"/>
      <c r="G31" s="5"/>
      <c r="H31" s="2"/>
    </row>
    <row r="32" spans="1:8" ht="15.75">
      <c r="A32" s="31"/>
      <c r="B32" s="31"/>
      <c r="C32" s="3"/>
      <c r="D32" s="2"/>
      <c r="E32" s="2"/>
      <c r="F32" s="2"/>
      <c r="G32" s="2"/>
      <c r="H32" s="2"/>
    </row>
    <row r="33" spans="1:8" ht="1.5" customHeight="1">
      <c r="A33" s="87"/>
      <c r="B33" s="32"/>
      <c r="C33" s="3"/>
      <c r="D33" s="5"/>
      <c r="E33" s="5"/>
      <c r="F33" s="5"/>
      <c r="G33" s="5"/>
      <c r="H33" s="2" t="e">
        <f>#REF!+F34-G34</f>
        <v>#REF!</v>
      </c>
    </row>
    <row r="34" spans="1:8" ht="15.75">
      <c r="A34" s="91"/>
      <c r="B34" s="33" t="s">
        <v>19</v>
      </c>
      <c r="C34" s="5"/>
      <c r="D34" s="5"/>
      <c r="E34" s="5"/>
      <c r="F34" s="5">
        <f>SUM(F3:F31)</f>
        <v>600</v>
      </c>
      <c r="G34" s="5">
        <f>SUM(G3:G31)</f>
        <v>349</v>
      </c>
      <c r="H34" s="2">
        <f>F34-G34</f>
        <v>251</v>
      </c>
    </row>
    <row r="35" spans="1:8" ht="1.5" customHeight="1">
      <c r="A35" s="92"/>
      <c r="B35" s="34"/>
      <c r="C35" s="8"/>
      <c r="D35" s="8"/>
      <c r="E35" s="8"/>
      <c r="F35" s="8"/>
      <c r="G35" s="8"/>
      <c r="H35" s="2">
        <f>H34+F35-G35</f>
        <v>251</v>
      </c>
    </row>
    <row r="36" spans="1:3" s="14" customFormat="1" ht="15.75">
      <c r="A36" s="35"/>
      <c r="B36" s="35"/>
      <c r="C36" s="15"/>
    </row>
    <row r="37" spans="1:3" s="14" customFormat="1" ht="15.75">
      <c r="A37" s="35"/>
      <c r="B37" s="35"/>
      <c r="C37" s="15"/>
    </row>
    <row r="38" spans="1:3" s="14" customFormat="1" ht="15.75">
      <c r="A38" s="35"/>
      <c r="B38" s="35"/>
      <c r="C38" s="15"/>
    </row>
    <row r="41" spans="1:7" ht="15.75">
      <c r="A41" s="35" t="s">
        <v>6</v>
      </c>
      <c r="C41" s="14" t="s">
        <v>16</v>
      </c>
      <c r="E41" s="17" t="s">
        <v>7</v>
      </c>
      <c r="G41" s="18" t="s">
        <v>18</v>
      </c>
    </row>
    <row r="42" spans="1:7" ht="15.75">
      <c r="A42" s="35"/>
      <c r="C42" s="14"/>
      <c r="E42" s="17"/>
      <c r="G42" s="18"/>
    </row>
    <row r="43" spans="1:7" ht="15.75">
      <c r="A43" s="35"/>
      <c r="C43" s="14"/>
      <c r="E43" s="17"/>
      <c r="G43" s="18"/>
    </row>
    <row r="44" spans="1:7" ht="15.75">
      <c r="A44" s="35"/>
      <c r="C44" s="14"/>
      <c r="E44" s="17"/>
      <c r="G44" s="18"/>
    </row>
    <row r="45" ht="15.75">
      <c r="G45" s="19"/>
    </row>
  </sheetData>
  <sheetProtection/>
  <protectedRanges>
    <protectedRange sqref="E7" name="範圍1_21_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戴秀英</dc:creator>
  <cp:keywords/>
  <dc:description/>
  <cp:lastModifiedBy>USER</cp:lastModifiedBy>
  <cp:lastPrinted>2022-11-07T05:30:29Z</cp:lastPrinted>
  <dcterms:created xsi:type="dcterms:W3CDTF">2004-04-16T03:11:39Z</dcterms:created>
  <dcterms:modified xsi:type="dcterms:W3CDTF">2023-03-14T06:32:30Z</dcterms:modified>
  <cp:category/>
  <cp:version/>
  <cp:contentType/>
  <cp:contentStatus/>
</cp:coreProperties>
</file>