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8472" windowHeight="6420" tabRatio="596" activeTab="0"/>
  </bookViews>
  <sheets>
    <sheet name="總計餘額 (2)" sheetId="1" r:id="rId1"/>
    <sheet name="110-1影印費" sheetId="2" r:id="rId2"/>
    <sheet name="奠基實做影印" sheetId="3" r:id="rId3"/>
    <sheet name="11敏伶" sheetId="4" r:id="rId4"/>
    <sheet name="祝如" sheetId="5" r:id="rId5"/>
    <sheet name="秋如" sheetId="6" r:id="rId6"/>
    <sheet name="欣蕙" sheetId="7" r:id="rId7"/>
    <sheet name="21辰穎" sheetId="8" r:id="rId8"/>
    <sheet name="麗娜" sheetId="9" r:id="rId9"/>
    <sheet name="俞汶" sheetId="10" r:id="rId10"/>
    <sheet name="美伶" sheetId="11" r:id="rId11"/>
    <sheet name="31滋穗" sheetId="12" r:id="rId12"/>
    <sheet name="彩鳳" sheetId="13" r:id="rId13"/>
    <sheet name="昱君" sheetId="14" r:id="rId14"/>
    <sheet name="瀅如" sheetId="15" r:id="rId15"/>
    <sheet name="筱婷" sheetId="16" r:id="rId16"/>
    <sheet name="41惠蓉" sheetId="17" r:id="rId17"/>
    <sheet name="建居" sheetId="18" r:id="rId18"/>
    <sheet name="美潓" sheetId="19" r:id="rId19"/>
    <sheet name="宜政" sheetId="20" r:id="rId20"/>
    <sheet name="芬玟" sheetId="21" r:id="rId21"/>
    <sheet name="51俊儒" sheetId="22" r:id="rId22"/>
    <sheet name="品良" sheetId="23" r:id="rId23"/>
    <sheet name="秀姿" sheetId="24" r:id="rId24"/>
    <sheet name="東霖" sheetId="25" r:id="rId25"/>
    <sheet name="淑文" sheetId="26" r:id="rId26"/>
    <sheet name="61淑菁" sheetId="27" r:id="rId27"/>
    <sheet name="杏芳" sheetId="28" r:id="rId28"/>
    <sheet name="雅卿" sheetId="29" r:id="rId29"/>
    <sheet name="吳幼淑" sheetId="30" r:id="rId30"/>
    <sheet name="工作表2" sheetId="31" r:id="rId31"/>
    <sheet name="109-1影印費" sheetId="32" r:id="rId32"/>
    <sheet name="妍樺" sheetId="33" r:id="rId33"/>
    <sheet name="中興 (2)" sheetId="34" r:id="rId34"/>
    <sheet name="安美" sheetId="35" r:id="rId35"/>
    <sheet name="安美 (3)" sheetId="36" r:id="rId36"/>
    <sheet name="陳美潓" sheetId="37" r:id="rId37"/>
    <sheet name="雨 (2)" sheetId="38" r:id="rId38"/>
    <sheet name="宜伶" sheetId="39" r:id="rId39"/>
    <sheet name="佳雯" sheetId="40" r:id="rId40"/>
    <sheet name="11敏伶 (2)" sheetId="41" r:id="rId41"/>
  </sheets>
  <definedNames>
    <definedName name="_xlnm.Print_Area" localSheetId="31">'109-1影印費'!$A$1:$I$32</definedName>
    <definedName name="_xlnm.Print_Area" localSheetId="2">'奠基實做影印'!$A$3:$R$32</definedName>
    <definedName name="_xlnm.Print_Area" localSheetId="0">'總計餘額 (2)'!$A$1:$J$32</definedName>
  </definedNames>
  <calcPr fullCalcOnLoad="1"/>
</workbook>
</file>

<file path=xl/sharedStrings.xml><?xml version="1.0" encoding="utf-8"?>
<sst xmlns="http://schemas.openxmlformats.org/spreadsheetml/2006/main" count="1308" uniqueCount="353">
  <si>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</si>
  <si>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</si>
  <si>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</si>
  <si>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</si>
  <si>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</si>
  <si>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</si>
  <si>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</si>
  <si>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</si>
  <si>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班級</t>
  </si>
  <si>
    <t>餘額</t>
  </si>
  <si>
    <t>總計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</si>
  <si>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</si>
  <si>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</si>
  <si>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</si>
  <si>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</si>
  <si>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</si>
  <si>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</si>
  <si>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</si>
  <si>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</si>
  <si>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t>截至目前合計</t>
  </si>
  <si>
    <t>截至目前合計</t>
  </si>
  <si>
    <t>總務主任：</t>
  </si>
  <si>
    <t>校長：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</si>
  <si>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</si>
  <si>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</si>
  <si>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</si>
  <si>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</si>
  <si>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</si>
  <si>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</si>
  <si>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</si>
  <si>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</si>
  <si>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</si>
  <si>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</si>
  <si>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t>截至目前合計</t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</si>
  <si>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</si>
  <si>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</si>
  <si>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</si>
  <si>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</si>
  <si>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</si>
  <si>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</si>
  <si>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</si>
  <si>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</si>
  <si>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t>截至目前合計</t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</si>
  <si>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</si>
  <si>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</si>
  <si>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</si>
  <si>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</si>
  <si>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t>沈祝如</t>
  </si>
  <si>
    <t>199</t>
  </si>
  <si>
    <t>冠品影印店</t>
  </si>
  <si>
    <t>吳惠蓉</t>
  </si>
  <si>
    <t>導師姓名</t>
  </si>
  <si>
    <t>132</t>
  </si>
  <si>
    <t>柯淑文</t>
  </si>
  <si>
    <r>
      <t xml:space="preserve">   </t>
    </r>
    <r>
      <rPr>
        <sz val="12"/>
        <rFont val="新細明體"/>
        <family val="1"/>
      </rPr>
      <t>摘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要</t>
    </r>
  </si>
  <si>
    <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入</t>
    </r>
  </si>
  <si>
    <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出</t>
    </r>
  </si>
  <si>
    <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額</t>
    </r>
  </si>
  <si>
    <t>截至目前合計</t>
  </si>
  <si>
    <r>
      <t>製表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：</t>
    </r>
  </si>
  <si>
    <t>總務主任：</t>
  </si>
  <si>
    <r>
      <t xml:space="preserve"> </t>
    </r>
    <r>
      <rPr>
        <sz val="12"/>
        <rFont val="新細明體"/>
        <family val="1"/>
      </rPr>
      <t>主計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：</t>
    </r>
  </si>
  <si>
    <t>校長：</t>
  </si>
  <si>
    <t>月</t>
  </si>
  <si>
    <t>日</t>
  </si>
  <si>
    <t>編號</t>
  </si>
  <si>
    <t>年</t>
  </si>
  <si>
    <t>陳瀅如</t>
  </si>
  <si>
    <t>潘品良</t>
  </si>
  <si>
    <t>陳彩鳳</t>
  </si>
  <si>
    <t>洪滋穗</t>
  </si>
  <si>
    <t>李筱婷</t>
  </si>
  <si>
    <t>黃欣蕙</t>
  </si>
  <si>
    <t>何淑菁</t>
  </si>
  <si>
    <t>許雅卿</t>
  </si>
  <si>
    <t>邱芬玟</t>
  </si>
  <si>
    <t>陳美潓</t>
  </si>
  <si>
    <t>吳惠蓉</t>
  </si>
  <si>
    <t>吳幼淑</t>
  </si>
  <si>
    <t>賴杏芳</t>
  </si>
  <si>
    <t>嘉義縣民雄鄉興中國小班級費收支明細</t>
  </si>
  <si>
    <t>班級費</t>
  </si>
  <si>
    <t>班級費-五.2</t>
  </si>
  <si>
    <t>學生數</t>
  </si>
  <si>
    <t>上學期應
入班級費</t>
  </si>
  <si>
    <t>逾時就無法請款了。</t>
  </si>
  <si>
    <t>陳美伶</t>
  </si>
  <si>
    <t>一年1班</t>
  </si>
  <si>
    <t>一年3班</t>
  </si>
  <si>
    <t>一年4班</t>
  </si>
  <si>
    <t>PS1.班級費金額=人數*30元；</t>
  </si>
  <si>
    <t xml:space="preserve"> </t>
  </si>
  <si>
    <t>二年1班</t>
  </si>
  <si>
    <t>二年2班</t>
  </si>
  <si>
    <t>二年3班</t>
  </si>
  <si>
    <t>二年4班</t>
  </si>
  <si>
    <t>柯安美</t>
  </si>
  <si>
    <t>PS3.班級費如有花費，應於1個月內提出核銷。</t>
  </si>
  <si>
    <t>彭麗娜</t>
  </si>
  <si>
    <t>涂宜伶</t>
  </si>
  <si>
    <t>李建居</t>
  </si>
  <si>
    <t>吳東霖</t>
  </si>
  <si>
    <t>PS.4.108年度班級費請於107年10月31日前核銷完畢；</t>
  </si>
  <si>
    <t>陳秋如</t>
  </si>
  <si>
    <t>吳秀姿</t>
  </si>
  <si>
    <t>109年2月</t>
  </si>
  <si>
    <t>108上影印費</t>
  </si>
  <si>
    <t>洪滋穗</t>
  </si>
  <si>
    <t>陳彩鳳</t>
  </si>
  <si>
    <t>陳瀅如</t>
  </si>
  <si>
    <t>吳東霖</t>
  </si>
  <si>
    <t>李建居</t>
  </si>
  <si>
    <t>潘品良</t>
  </si>
  <si>
    <t>陳中興</t>
  </si>
  <si>
    <t>柯淑文</t>
  </si>
  <si>
    <t>108下影印費</t>
  </si>
  <si>
    <t>109年8月</t>
  </si>
  <si>
    <t>066</t>
  </si>
  <si>
    <t>109</t>
  </si>
  <si>
    <t>四.2班級費</t>
  </si>
  <si>
    <t>影印卡退回</t>
  </si>
  <si>
    <t>補現金</t>
  </si>
  <si>
    <t>分素妹現金</t>
  </si>
  <si>
    <t>林辰穎</t>
  </si>
  <si>
    <t>葉俞汶</t>
  </si>
  <si>
    <t>三年2班</t>
  </si>
  <si>
    <t>三年3班</t>
  </si>
  <si>
    <t>三年4班</t>
  </si>
  <si>
    <t>三年5班</t>
  </si>
  <si>
    <r>
      <t>六年2班</t>
    </r>
  </si>
  <si>
    <r>
      <t>六年3班</t>
    </r>
  </si>
  <si>
    <r>
      <t>六年4班</t>
    </r>
  </si>
  <si>
    <t>五年1班</t>
  </si>
  <si>
    <t>五年2班</t>
  </si>
  <si>
    <t>五年3班</t>
  </si>
  <si>
    <t>五年4班</t>
  </si>
  <si>
    <t>卓宜政</t>
  </si>
  <si>
    <t>卓宜政</t>
  </si>
  <si>
    <r>
      <t>109</t>
    </r>
    <r>
      <rPr>
        <sz val="12"/>
        <rFont val="細明體"/>
        <family val="3"/>
      </rPr>
      <t>學年度上學期</t>
    </r>
  </si>
  <si>
    <t>林妍樺</t>
  </si>
  <si>
    <t>118</t>
  </si>
  <si>
    <t>二.4班級費</t>
  </si>
  <si>
    <t>109年9月</t>
  </si>
  <si>
    <t>如有班級影印費需先扣此額度</t>
  </si>
  <si>
    <t>一年1班</t>
  </si>
  <si>
    <t>林辰穎</t>
  </si>
  <si>
    <t>一年2班</t>
  </si>
  <si>
    <t>彭麗娜</t>
  </si>
  <si>
    <t>葉俞汶</t>
  </si>
  <si>
    <t>陳美伶</t>
  </si>
  <si>
    <t>三年1班</t>
  </si>
  <si>
    <t>四年1班</t>
  </si>
  <si>
    <t>四年2班</t>
  </si>
  <si>
    <t>四年3班</t>
  </si>
  <si>
    <t>四年4班</t>
  </si>
  <si>
    <t>四年5班</t>
  </si>
  <si>
    <t>李筱婷</t>
  </si>
  <si>
    <t>五年1班</t>
  </si>
  <si>
    <t>六年1班</t>
  </si>
  <si>
    <t>吳秀姿</t>
  </si>
  <si>
    <t>六年2班</t>
  </si>
  <si>
    <t>六年3班</t>
  </si>
  <si>
    <t>編號</t>
  </si>
  <si>
    <t>職務</t>
  </si>
  <si>
    <t>姓名</t>
  </si>
  <si>
    <t>黑白</t>
  </si>
  <si>
    <t>彩色</t>
  </si>
  <si>
    <t>金額</t>
  </si>
  <si>
    <t>備註</t>
  </si>
  <si>
    <t>一1</t>
  </si>
  <si>
    <t>林辰穎</t>
  </si>
  <si>
    <t>一2</t>
  </si>
  <si>
    <t>彭麗娜</t>
  </si>
  <si>
    <t>一3</t>
  </si>
  <si>
    <t>葉俞汶</t>
  </si>
  <si>
    <t>一4</t>
  </si>
  <si>
    <t>陳美伶</t>
  </si>
  <si>
    <t>二1</t>
  </si>
  <si>
    <t>林秋櫻</t>
  </si>
  <si>
    <t>二2</t>
  </si>
  <si>
    <t>陳秋如</t>
  </si>
  <si>
    <t>二3</t>
  </si>
  <si>
    <t>沈祝如</t>
  </si>
  <si>
    <t>二4</t>
  </si>
  <si>
    <t>黃欣蕙</t>
  </si>
  <si>
    <t>二5</t>
  </si>
  <si>
    <t>陳嬿羽</t>
  </si>
  <si>
    <t>三1</t>
  </si>
  <si>
    <t>三2</t>
  </si>
  <si>
    <t>三3</t>
  </si>
  <si>
    <t>龔珮楓</t>
  </si>
  <si>
    <t>三4</t>
  </si>
  <si>
    <t>卓宜政</t>
  </si>
  <si>
    <t>三5</t>
  </si>
  <si>
    <t>邱芬玟</t>
  </si>
  <si>
    <t>四1</t>
  </si>
  <si>
    <t>四2</t>
  </si>
  <si>
    <t>四3</t>
  </si>
  <si>
    <t>四4</t>
  </si>
  <si>
    <t>四5</t>
  </si>
  <si>
    <t>李筱婷</t>
  </si>
  <si>
    <t>五1</t>
  </si>
  <si>
    <t>五2</t>
  </si>
  <si>
    <t>五3</t>
  </si>
  <si>
    <t>五4</t>
  </si>
  <si>
    <t>六1</t>
  </si>
  <si>
    <t>吳秀姿</t>
  </si>
  <si>
    <t>六2</t>
  </si>
  <si>
    <t>林妍樺</t>
  </si>
  <si>
    <t>六3</t>
  </si>
  <si>
    <t>六4</t>
  </si>
  <si>
    <t>六5</t>
  </si>
  <si>
    <t>合計</t>
  </si>
  <si>
    <t>109學年度第1學期影印費</t>
  </si>
  <si>
    <t>編號</t>
  </si>
  <si>
    <t>職務</t>
  </si>
  <si>
    <t>姓名</t>
  </si>
  <si>
    <t>彩色</t>
  </si>
  <si>
    <t>黑白</t>
  </si>
  <si>
    <t>金額</t>
  </si>
  <si>
    <t>備註</t>
  </si>
  <si>
    <t>林玲安</t>
  </si>
  <si>
    <t>金額</t>
  </si>
  <si>
    <t>周威整</t>
  </si>
  <si>
    <t>王姿惠</t>
  </si>
  <si>
    <t>王蕾瑩</t>
  </si>
  <si>
    <t>張根延</t>
  </si>
  <si>
    <t>潘國揚</t>
  </si>
  <si>
    <t>108學年度第2學期影印費</t>
  </si>
  <si>
    <t>何志晃</t>
  </si>
  <si>
    <t>戴秀英</t>
  </si>
  <si>
    <t>許凱琳</t>
  </si>
  <si>
    <t>陳珮瑤</t>
  </si>
  <si>
    <t>邱意旋</t>
  </si>
  <si>
    <t>徐瑩珊</t>
  </si>
  <si>
    <t>翁榮泰</t>
  </si>
  <si>
    <t>陳美潓</t>
  </si>
  <si>
    <t>涂宜伶</t>
  </si>
  <si>
    <t>張育綾</t>
  </si>
  <si>
    <t>郭佩芬</t>
  </si>
  <si>
    <t>班級費申
請金額</t>
  </si>
  <si>
    <r>
      <t>109</t>
    </r>
    <r>
      <rPr>
        <sz val="12"/>
        <rFont val="細明體"/>
        <family val="3"/>
      </rPr>
      <t>學年度下學期</t>
    </r>
  </si>
  <si>
    <t>影印費</t>
  </si>
  <si>
    <t>上學期應
入班級費</t>
  </si>
  <si>
    <t>奠基實做經費(600)
先扣除600賸餘款</t>
  </si>
  <si>
    <t>109學年度第1-2學期影印費</t>
  </si>
  <si>
    <t>科任</t>
  </si>
  <si>
    <t>欠各班
影印費明細</t>
  </si>
  <si>
    <t>前導計畫經費每班200元</t>
  </si>
  <si>
    <t>扣除109-2
申請費用</t>
  </si>
  <si>
    <t>六年4班</t>
  </si>
  <si>
    <t>各班餘額</t>
  </si>
  <si>
    <t>申請金額</t>
  </si>
  <si>
    <t>發票</t>
  </si>
  <si>
    <t>退現金3003</t>
  </si>
  <si>
    <t>退現金532</t>
  </si>
  <si>
    <t>9204-7432=1772</t>
  </si>
  <si>
    <t>109上班
級影印費</t>
  </si>
  <si>
    <t>轉4-5費用</t>
  </si>
  <si>
    <t>二年1班</t>
  </si>
  <si>
    <t>四年1班</t>
  </si>
  <si>
    <t>班級費扣款</t>
  </si>
  <si>
    <t>廖敏伶</t>
  </si>
  <si>
    <t>陳美潓</t>
  </si>
  <si>
    <t>周昱君</t>
  </si>
  <si>
    <t>蔡俊儒</t>
  </si>
  <si>
    <t>五年5班</t>
  </si>
  <si>
    <t>影印費</t>
  </si>
  <si>
    <r>
      <t>110</t>
    </r>
    <r>
      <rPr>
        <sz val="12"/>
        <rFont val="細明體"/>
        <family val="3"/>
      </rPr>
      <t>學年度上學期</t>
    </r>
  </si>
  <si>
    <t>(各班班級費用先從奠基實作+前導計畫經費扣款，不夠經費才從班級費扣除)</t>
  </si>
  <si>
    <r>
      <t>110</t>
    </r>
    <r>
      <rPr>
        <sz val="12"/>
        <rFont val="細明體"/>
        <family val="3"/>
      </rPr>
      <t>學年度下學期</t>
    </r>
  </si>
  <si>
    <t>110學年度第1學期影印費</t>
  </si>
  <si>
    <t>編號</t>
  </si>
  <si>
    <t>職務</t>
  </si>
  <si>
    <t>姓名</t>
  </si>
  <si>
    <t>彩色</t>
  </si>
  <si>
    <t>黑白</t>
  </si>
  <si>
    <t>金額</t>
  </si>
  <si>
    <t>備註</t>
  </si>
  <si>
    <t>一1</t>
  </si>
  <si>
    <t>廖敏伶</t>
  </si>
  <si>
    <t>沈祝如</t>
  </si>
  <si>
    <t>陳秋如</t>
  </si>
  <si>
    <t>黃欣蕙</t>
  </si>
  <si>
    <t>二1</t>
  </si>
  <si>
    <t>林辰穎</t>
  </si>
  <si>
    <t>彭麗娜</t>
  </si>
  <si>
    <t>葉俞汶</t>
  </si>
  <si>
    <t>陳美伶</t>
  </si>
  <si>
    <t>三1</t>
  </si>
  <si>
    <t>洪滋穗</t>
  </si>
  <si>
    <t>陳彩鳳</t>
  </si>
  <si>
    <t>周昱君</t>
  </si>
  <si>
    <t>陳瀅如</t>
  </si>
  <si>
    <t>李筱婷</t>
  </si>
  <si>
    <t>四1</t>
  </si>
  <si>
    <t>陳美潓</t>
  </si>
  <si>
    <t>卓宜政</t>
  </si>
  <si>
    <t>邱芬玟</t>
  </si>
  <si>
    <t>五1</t>
  </si>
  <si>
    <t>蔡俊儒</t>
  </si>
  <si>
    <t>潘品良</t>
  </si>
  <si>
    <t>吳秀姿</t>
  </si>
  <si>
    <t>五4</t>
  </si>
  <si>
    <t>吳東霖</t>
  </si>
  <si>
    <t>五5</t>
  </si>
  <si>
    <t>柯淑文</t>
  </si>
  <si>
    <t>六1</t>
  </si>
  <si>
    <t>合計</t>
  </si>
  <si>
    <t>編號</t>
  </si>
  <si>
    <t>職務</t>
  </si>
  <si>
    <t>姓名</t>
  </si>
  <si>
    <t>彩色</t>
  </si>
  <si>
    <t>黑白</t>
  </si>
  <si>
    <t>金額</t>
  </si>
  <si>
    <t>林玲安</t>
  </si>
  <si>
    <t>周威整</t>
  </si>
  <si>
    <t>王姿惠</t>
  </si>
  <si>
    <t>王蕾瑩</t>
  </si>
  <si>
    <t>何志晃</t>
  </si>
  <si>
    <t>戴秀英</t>
  </si>
  <si>
    <t>許凱琳</t>
  </si>
  <si>
    <t>陳珮瑤</t>
  </si>
  <si>
    <t>邱意旋</t>
  </si>
  <si>
    <t>徐瑩珊</t>
  </si>
  <si>
    <t>陳中興</t>
  </si>
  <si>
    <t>陳羿諪</t>
  </si>
  <si>
    <t>涂宜伶</t>
  </si>
  <si>
    <t>張育綾</t>
  </si>
  <si>
    <t>郭佩芬</t>
  </si>
  <si>
    <t>吳凰如</t>
  </si>
  <si>
    <t>不知名</t>
  </si>
  <si>
    <t>元</t>
  </si>
  <si>
    <t>邱意琁</t>
  </si>
  <si>
    <t>張明顯</t>
  </si>
  <si>
    <t>這老師已經調校3年 請刪除</t>
  </si>
  <si>
    <t>廖敏伶</t>
  </si>
  <si>
    <t>扣除110-1
各班餘額班級費申請費用</t>
  </si>
  <si>
    <t>退現金</t>
  </si>
  <si>
    <t>110-1申請費用</t>
  </si>
  <si>
    <t>奠基600+前導計畫200各班最後餘額</t>
  </si>
  <si>
    <t>奠基600+前導計畫200各班餘額</t>
  </si>
  <si>
    <t>PS2.扣除費用為：110學年度上學期影印費</t>
  </si>
  <si>
    <t>PS4.111年9月份還會匯入一筆班級費及進行110學年度下學期影印費扣款</t>
  </si>
  <si>
    <t>111年度各班班級費明細</t>
  </si>
  <si>
    <t>PS2.110年9月已匯入110學年度第1學期班級費及進行109下影印費扣款；</t>
  </si>
  <si>
    <t>110年度結算應於110年10月31日核銷完畢。</t>
  </si>
  <si>
    <r>
      <t>三年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細明體"/>
        <family val="3"/>
      </rPr>
      <t>班</t>
    </r>
  </si>
  <si>
    <r>
      <t>六年1</t>
    </r>
    <r>
      <rPr>
        <sz val="18"/>
        <color indexed="8"/>
        <rFont val="細明體"/>
        <family val="3"/>
      </rPr>
      <t>班</t>
    </r>
  </si>
  <si>
    <r>
      <t>三年</t>
    </r>
    <r>
      <rPr>
        <sz val="18"/>
        <color indexed="8"/>
        <rFont val="Times New Roman"/>
        <family val="1"/>
      </rPr>
      <t>2班</t>
    </r>
  </si>
  <si>
    <r>
      <t>三年</t>
    </r>
    <r>
      <rPr>
        <sz val="18"/>
        <color indexed="8"/>
        <rFont val="Times New Roman"/>
        <family val="1"/>
      </rPr>
      <t>3班</t>
    </r>
  </si>
  <si>
    <r>
      <t>三年</t>
    </r>
    <r>
      <rPr>
        <sz val="18"/>
        <color indexed="8"/>
        <rFont val="Times New Roman"/>
        <family val="1"/>
      </rPr>
      <t>4班</t>
    </r>
  </si>
  <si>
    <r>
      <t>三年</t>
    </r>
    <r>
      <rPr>
        <sz val="18"/>
        <color indexed="8"/>
        <rFont val="Times New Roman"/>
        <family val="1"/>
      </rPr>
      <t>5班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</si>
</sst>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  <numFmt numFmtId="178" formatCode="[$-404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[$-404]e&quot;年&quot;m&quot;月&quot;d&quot;日&quot;;@"/>
    <numFmt numFmtId="184" formatCode="0_);[Red]\(0\)"/>
    <numFmt numFmtId="185" formatCode="#,##0_ "/>
    <numFmt numFmtId="186" formatCode="#,##0_);[Red]\(#,##0\)"/>
    <numFmt numFmtId="187" formatCode="0_ "/>
    <numFmt numFmtId="188" formatCode="0_);\(0\)"/>
    <numFmt numFmtId="189" formatCode="[$€-2]\ #,##0.00_);[Red]\([$€-2]\ #,##0.00\)"/>
  </numFmts>
  <fonts count="9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color indexed="10"/>
      <name val="新細明體"/>
      <family val="1"/>
    </font>
    <font>
      <sz val="18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color indexed="8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sz val="8"/>
      <color indexed="8"/>
      <name val="新細明體"/>
      <family val="1"/>
    </font>
    <font>
      <sz val="14"/>
      <color indexed="10"/>
      <name val="新細明體"/>
      <family val="1"/>
    </font>
    <font>
      <b/>
      <sz val="14"/>
      <color indexed="10"/>
      <name val="新細明體"/>
      <family val="1"/>
    </font>
    <font>
      <b/>
      <sz val="14"/>
      <name val="新細明體"/>
      <family val="1"/>
    </font>
    <font>
      <b/>
      <sz val="16"/>
      <color indexed="10"/>
      <name val="新細明體"/>
      <family val="1"/>
    </font>
    <font>
      <sz val="24"/>
      <color indexed="8"/>
      <name val="新細明體"/>
      <family val="1"/>
    </font>
    <font>
      <sz val="24"/>
      <name val="新細明體"/>
      <family val="1"/>
    </font>
    <font>
      <b/>
      <sz val="12"/>
      <color indexed="10"/>
      <name val="新細明體"/>
      <family val="1"/>
    </font>
    <font>
      <sz val="16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新細明體"/>
      <family val="1"/>
    </font>
    <font>
      <sz val="12"/>
      <color theme="1"/>
      <name val="新細明體"/>
      <family val="1"/>
    </font>
    <font>
      <sz val="16"/>
      <color theme="1"/>
      <name val="新細明體"/>
      <family val="1"/>
    </font>
    <font>
      <b/>
      <sz val="16"/>
      <color theme="1"/>
      <name val="新細明體"/>
      <family val="1"/>
    </font>
    <font>
      <sz val="18"/>
      <color theme="1"/>
      <name val="新細明體"/>
      <family val="1"/>
    </font>
    <font>
      <sz val="14"/>
      <color theme="1"/>
      <name val="新細明體"/>
      <family val="1"/>
    </font>
    <font>
      <sz val="8"/>
      <color theme="1"/>
      <name val="新細明體"/>
      <family val="1"/>
    </font>
    <font>
      <sz val="14"/>
      <name val="Calibri"/>
      <family val="1"/>
    </font>
    <font>
      <sz val="14"/>
      <color rgb="FFFF0000"/>
      <name val="Calibri"/>
      <family val="1"/>
    </font>
    <font>
      <b/>
      <sz val="14"/>
      <color rgb="FFFF0000"/>
      <name val="Calibri"/>
      <family val="1"/>
    </font>
    <font>
      <sz val="14"/>
      <color theme="1"/>
      <name val="Calibri"/>
      <family val="1"/>
    </font>
    <font>
      <b/>
      <sz val="14"/>
      <name val="Calibri"/>
      <family val="1"/>
    </font>
    <font>
      <b/>
      <sz val="16"/>
      <color rgb="FFFF0000"/>
      <name val="Calibri"/>
      <family val="1"/>
    </font>
    <font>
      <sz val="14"/>
      <color rgb="FFFF0000"/>
      <name val="新細明體"/>
      <family val="1"/>
    </font>
    <font>
      <sz val="24"/>
      <color theme="1"/>
      <name val="新細明體"/>
      <family val="1"/>
    </font>
    <font>
      <sz val="24"/>
      <name val="Calibri"/>
      <family val="1"/>
    </font>
    <font>
      <sz val="12"/>
      <name val="Calibri"/>
      <family val="1"/>
    </font>
    <font>
      <sz val="12"/>
      <color rgb="FFFF0000"/>
      <name val="新細明體"/>
      <family val="1"/>
    </font>
    <font>
      <b/>
      <sz val="14"/>
      <color rgb="FFFF0000"/>
      <name val="新細明體"/>
      <family val="1"/>
    </font>
    <font>
      <b/>
      <sz val="12"/>
      <color rgb="FFFF0000"/>
      <name val="Calibri"/>
      <family val="1"/>
    </font>
    <font>
      <sz val="10"/>
      <name val="Calibri"/>
      <family val="1"/>
    </font>
    <font>
      <sz val="16"/>
      <color rgb="FFFF0000"/>
      <name val="新細明體"/>
      <family val="1"/>
    </font>
    <font>
      <sz val="10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177" fontId="0" fillId="0" borderId="10" xfId="0" applyNumberForma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7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vertical="center"/>
    </xf>
    <xf numFmtId="177" fontId="1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12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177" fontId="12" fillId="33" borderId="10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177" fontId="0" fillId="33" borderId="10" xfId="0" applyNumberForma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86" fontId="17" fillId="0" borderId="10" xfId="0" applyNumberFormat="1" applyFont="1" applyBorder="1" applyAlignment="1">
      <alignment vertical="center"/>
    </xf>
    <xf numFmtId="49" fontId="0" fillId="0" borderId="14" xfId="0" applyNumberFormat="1" applyBorder="1" applyAlignment="1">
      <alignment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3" xfId="33" applyFont="1" applyBorder="1" applyAlignment="1">
      <alignment/>
      <protection/>
    </xf>
    <xf numFmtId="0" fontId="3" fillId="0" borderId="17" xfId="33" applyFont="1" applyBorder="1" applyAlignment="1">
      <alignment/>
      <protection/>
    </xf>
    <xf numFmtId="0" fontId="3" fillId="0" borderId="18" xfId="33" applyFont="1" applyBorder="1" applyAlignment="1">
      <alignment/>
      <protection/>
    </xf>
    <xf numFmtId="0" fontId="6" fillId="0" borderId="14" xfId="0" applyFont="1" applyBorder="1" applyAlignment="1">
      <alignment/>
    </xf>
    <xf numFmtId="186" fontId="16" fillId="33" borderId="10" xfId="0" applyNumberFormat="1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15" fillId="33" borderId="10" xfId="33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center" vertical="center"/>
    </xf>
    <xf numFmtId="186" fontId="21" fillId="0" borderId="10" xfId="0" applyNumberFormat="1" applyFont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77" fontId="0" fillId="33" borderId="10" xfId="0" applyNumberFormat="1" applyFill="1" applyBorder="1" applyAlignment="1">
      <alignment horizontal="center"/>
    </xf>
    <xf numFmtId="177" fontId="13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70" fillId="33" borderId="13" xfId="33" applyFont="1" applyFill="1" applyBorder="1" applyAlignment="1">
      <alignment vertical="center"/>
      <protection/>
    </xf>
    <xf numFmtId="0" fontId="70" fillId="33" borderId="0" xfId="33" applyFont="1" applyFill="1" applyBorder="1" applyAlignment="1">
      <alignment horizontal="center" vertical="center"/>
      <protection/>
    </xf>
    <xf numFmtId="0" fontId="71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16" fillId="0" borderId="10" xfId="0" applyFont="1" applyBorder="1" applyAlignment="1">
      <alignment horizontal="center"/>
    </xf>
    <xf numFmtId="178" fontId="72" fillId="33" borderId="0" xfId="33" applyNumberFormat="1" applyFont="1" applyFill="1" applyBorder="1" applyAlignment="1">
      <alignment horizontal="center" vertical="center"/>
      <protection/>
    </xf>
    <xf numFmtId="0" fontId="73" fillId="33" borderId="13" xfId="33" applyFont="1" applyFill="1" applyBorder="1" applyAlignment="1">
      <alignment vertical="center"/>
      <protection/>
    </xf>
    <xf numFmtId="0" fontId="73" fillId="33" borderId="0" xfId="33" applyFont="1" applyFill="1" applyBorder="1" applyAlignment="1">
      <alignment horizontal="center" vertical="center"/>
      <protection/>
    </xf>
    <xf numFmtId="0" fontId="72" fillId="33" borderId="0" xfId="33" applyFont="1" applyFill="1" applyBorder="1" applyAlignment="1">
      <alignment horizontal="center" vertical="center"/>
      <protection/>
    </xf>
    <xf numFmtId="0" fontId="72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vertical="center"/>
    </xf>
    <xf numFmtId="178" fontId="72" fillId="33" borderId="13" xfId="33" applyNumberFormat="1" applyFont="1" applyFill="1" applyBorder="1" applyAlignment="1">
      <alignment horizontal="center" vertical="center"/>
      <protection/>
    </xf>
    <xf numFmtId="0" fontId="74" fillId="33" borderId="10" xfId="33" applyFont="1" applyFill="1" applyBorder="1" applyAlignment="1">
      <alignment horizontal="center" vertical="center"/>
      <protection/>
    </xf>
    <xf numFmtId="0" fontId="75" fillId="33" borderId="10" xfId="33" applyFont="1" applyFill="1" applyBorder="1" applyAlignment="1">
      <alignment horizontal="center" vertical="center"/>
      <protection/>
    </xf>
    <xf numFmtId="0" fontId="76" fillId="33" borderId="10" xfId="33" applyFont="1" applyFill="1" applyBorder="1" applyAlignment="1">
      <alignment horizontal="center" vertical="center" wrapText="1"/>
      <protection/>
    </xf>
    <xf numFmtId="0" fontId="74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4" fillId="33" borderId="10" xfId="33" applyFont="1" applyFill="1" applyBorder="1" applyAlignment="1">
      <alignment horizontal="distributed" vertical="center"/>
      <protection/>
    </xf>
    <xf numFmtId="49" fontId="5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86" fontId="20" fillId="0" borderId="10" xfId="0" applyNumberFormat="1" applyFont="1" applyBorder="1" applyAlignment="1">
      <alignment horizontal="right" vertical="center"/>
    </xf>
    <xf numFmtId="186" fontId="20" fillId="33" borderId="10" xfId="0" applyNumberFormat="1" applyFont="1" applyFill="1" applyBorder="1" applyAlignment="1">
      <alignment horizontal="right" vertical="center"/>
    </xf>
    <xf numFmtId="0" fontId="70" fillId="34" borderId="13" xfId="33" applyFont="1" applyFill="1" applyBorder="1" applyAlignment="1">
      <alignment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right" vertical="center"/>
    </xf>
    <xf numFmtId="0" fontId="78" fillId="0" borderId="19" xfId="0" applyFont="1" applyBorder="1" applyAlignment="1">
      <alignment vertical="center"/>
    </xf>
    <xf numFmtId="0" fontId="77" fillId="0" borderId="10" xfId="0" applyFont="1" applyFill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77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186" fontId="20" fillId="35" borderId="10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186" fontId="20" fillId="0" borderId="10" xfId="0" applyNumberFormat="1" applyFont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74" fillId="33" borderId="0" xfId="0" applyFont="1" applyFill="1" applyAlignment="1">
      <alignment horizontal="center" vertical="center"/>
    </xf>
    <xf numFmtId="0" fontId="70" fillId="33" borderId="13" xfId="33" applyFont="1" applyFill="1" applyBorder="1" applyAlignment="1">
      <alignment horizontal="center" vertical="center"/>
      <protection/>
    </xf>
    <xf numFmtId="0" fontId="73" fillId="33" borderId="13" xfId="33" applyFont="1" applyFill="1" applyBorder="1" applyAlignment="1">
      <alignment horizontal="center" vertical="center"/>
      <protection/>
    </xf>
    <xf numFmtId="0" fontId="70" fillId="34" borderId="13" xfId="33" applyFont="1" applyFill="1" applyBorder="1" applyAlignment="1">
      <alignment horizontal="center" vertical="center"/>
      <protection/>
    </xf>
    <xf numFmtId="0" fontId="84" fillId="34" borderId="0" xfId="0" applyFont="1" applyFill="1" applyAlignment="1">
      <alignment vertical="center"/>
    </xf>
    <xf numFmtId="0" fontId="85" fillId="34" borderId="0" xfId="0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0" fontId="84" fillId="34" borderId="0" xfId="0" applyFont="1" applyFill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8" fillId="0" borderId="10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87" fillId="0" borderId="0" xfId="0" applyFont="1" applyFill="1" applyBorder="1" applyAlignment="1">
      <alignment horizontal="right" vertical="center"/>
    </xf>
    <xf numFmtId="0" fontId="8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80" fillId="0" borderId="10" xfId="0" applyFont="1" applyBorder="1" applyAlignment="1">
      <alignment horizontal="right"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0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70" fillId="35" borderId="13" xfId="33" applyFont="1" applyFill="1" applyBorder="1" applyAlignment="1">
      <alignment vertical="center"/>
      <protection/>
    </xf>
    <xf numFmtId="0" fontId="73" fillId="35" borderId="13" xfId="33" applyFont="1" applyFill="1" applyBorder="1" applyAlignment="1">
      <alignment horizontal="center" vertical="center"/>
      <protection/>
    </xf>
    <xf numFmtId="0" fontId="73" fillId="35" borderId="13" xfId="33" applyFont="1" applyFill="1" applyBorder="1" applyAlignment="1">
      <alignment vertical="center"/>
      <protection/>
    </xf>
    <xf numFmtId="0" fontId="73" fillId="35" borderId="0" xfId="33" applyFont="1" applyFill="1" applyBorder="1" applyAlignment="1">
      <alignment horizontal="center" vertical="center"/>
      <protection/>
    </xf>
    <xf numFmtId="0" fontId="72" fillId="35" borderId="0" xfId="33" applyFont="1" applyFill="1" applyBorder="1" applyAlignment="1">
      <alignment horizontal="center" vertical="center"/>
      <protection/>
    </xf>
    <xf numFmtId="0" fontId="72" fillId="35" borderId="0" xfId="0" applyFont="1" applyFill="1" applyAlignment="1">
      <alignment horizontal="center" vertical="center"/>
    </xf>
    <xf numFmtId="178" fontId="72" fillId="35" borderId="0" xfId="33" applyNumberFormat="1" applyFont="1" applyFill="1" applyBorder="1" applyAlignment="1">
      <alignment horizontal="center" vertical="center"/>
      <protection/>
    </xf>
    <xf numFmtId="0" fontId="72" fillId="35" borderId="0" xfId="0" applyFont="1" applyFill="1" applyAlignment="1">
      <alignment vertical="center"/>
    </xf>
    <xf numFmtId="0" fontId="71" fillId="35" borderId="0" xfId="0" applyFont="1" applyFill="1" applyAlignment="1">
      <alignment vertical="center"/>
    </xf>
    <xf numFmtId="0" fontId="70" fillId="35" borderId="13" xfId="33" applyFont="1" applyFill="1" applyBorder="1" applyAlignment="1">
      <alignment horizontal="center" vertical="center"/>
      <protection/>
    </xf>
    <xf numFmtId="0" fontId="70" fillId="35" borderId="0" xfId="33" applyFont="1" applyFill="1" applyBorder="1" applyAlignment="1">
      <alignment horizontal="center" vertical="center"/>
      <protection/>
    </xf>
    <xf numFmtId="0" fontId="74" fillId="35" borderId="0" xfId="33" applyFont="1" applyFill="1" applyBorder="1" applyAlignment="1">
      <alignment horizontal="center" vertical="center"/>
      <protection/>
    </xf>
    <xf numFmtId="0" fontId="71" fillId="35" borderId="0" xfId="0" applyFont="1" applyFill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right" vertical="center"/>
    </xf>
    <xf numFmtId="0" fontId="80" fillId="0" borderId="19" xfId="0" applyFont="1" applyFill="1" applyBorder="1" applyAlignment="1">
      <alignment horizontal="right" vertical="center"/>
    </xf>
    <xf numFmtId="0" fontId="80" fillId="0" borderId="1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74" fillId="33" borderId="11" xfId="33" applyFont="1" applyFill="1" applyBorder="1" applyAlignment="1">
      <alignment horizontal="center" vertical="center"/>
      <protection/>
    </xf>
    <xf numFmtId="0" fontId="19" fillId="35" borderId="10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vertical="center"/>
    </xf>
    <xf numFmtId="0" fontId="91" fillId="0" borderId="10" xfId="0" applyFont="1" applyBorder="1" applyAlignment="1">
      <alignment vertical="center"/>
    </xf>
    <xf numFmtId="0" fontId="91" fillId="34" borderId="10" xfId="0" applyFont="1" applyFill="1" applyBorder="1" applyAlignment="1">
      <alignment vertical="center"/>
    </xf>
    <xf numFmtId="0" fontId="87" fillId="34" borderId="0" xfId="0" applyFont="1" applyFill="1" applyAlignment="1">
      <alignment vertical="center"/>
    </xf>
    <xf numFmtId="0" fontId="71" fillId="34" borderId="0" xfId="0" applyFont="1" applyFill="1" applyAlignment="1">
      <alignment vertical="center"/>
    </xf>
    <xf numFmtId="0" fontId="71" fillId="34" borderId="21" xfId="0" applyFont="1" applyFill="1" applyBorder="1" applyAlignment="1">
      <alignment vertical="center"/>
    </xf>
    <xf numFmtId="0" fontId="71" fillId="34" borderId="22" xfId="0" applyFont="1" applyFill="1" applyBorder="1" applyAlignment="1">
      <alignment vertical="center"/>
    </xf>
    <xf numFmtId="0" fontId="72" fillId="0" borderId="0" xfId="0" applyFont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/>
    </xf>
    <xf numFmtId="0" fontId="92" fillId="0" borderId="10" xfId="0" applyFont="1" applyBorder="1" applyAlignment="1">
      <alignment vertical="center" wrapText="1"/>
    </xf>
    <xf numFmtId="0" fontId="72" fillId="33" borderId="10" xfId="33" applyFont="1" applyFill="1" applyBorder="1" applyAlignment="1">
      <alignment horizontal="center" vertical="center"/>
      <protection/>
    </xf>
    <xf numFmtId="0" fontId="71" fillId="34" borderId="1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0" fontId="86" fillId="0" borderId="10" xfId="0" applyFont="1" applyBorder="1" applyAlignment="1">
      <alignment vertical="center"/>
    </xf>
    <xf numFmtId="0" fontId="86" fillId="0" borderId="10" xfId="0" applyFont="1" applyBorder="1" applyAlignment="1">
      <alignment vertical="center"/>
    </xf>
    <xf numFmtId="0" fontId="77" fillId="0" borderId="19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80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92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1" fillId="34" borderId="10" xfId="0" applyFont="1" applyFill="1" applyBorder="1" applyAlignment="1">
      <alignment vertical="center" wrapText="1"/>
    </xf>
    <xf numFmtId="0" fontId="74" fillId="33" borderId="0" xfId="33" applyFont="1" applyFill="1" applyBorder="1" applyAlignment="1">
      <alignment horizontal="center" vertical="center"/>
      <protection/>
    </xf>
    <xf numFmtId="0" fontId="74" fillId="33" borderId="23" xfId="33" applyFont="1" applyFill="1" applyBorder="1" applyAlignment="1">
      <alignment horizontal="center" vertical="center"/>
      <protection/>
    </xf>
    <xf numFmtId="0" fontId="74" fillId="33" borderId="0" xfId="33" applyFont="1" applyFill="1" applyBorder="1" applyAlignment="1">
      <alignment horizontal="center" vertical="center"/>
      <protection/>
    </xf>
    <xf numFmtId="178" fontId="75" fillId="33" borderId="0" xfId="33" applyNumberFormat="1" applyFont="1" applyFill="1" applyBorder="1" applyAlignment="1">
      <alignment horizontal="center" vertical="center"/>
      <protection/>
    </xf>
    <xf numFmtId="0" fontId="74" fillId="33" borderId="23" xfId="33" applyFont="1" applyFill="1" applyBorder="1" applyAlignment="1">
      <alignment horizontal="center" vertical="center"/>
      <protection/>
    </xf>
    <xf numFmtId="0" fontId="74" fillId="33" borderId="14" xfId="33" applyFont="1" applyFill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3">
      <selection activeCell="A3" sqref="A1:IV16384"/>
    </sheetView>
  </sheetViews>
  <sheetFormatPr defaultColWidth="9.00390625" defaultRowHeight="16.5"/>
  <cols>
    <col min="1" max="1" width="12.125" style="102" customWidth="1"/>
    <col min="2" max="2" width="14.25390625" style="101" customWidth="1"/>
    <col min="3" max="3" width="7.50390625" style="101" customWidth="1"/>
    <col min="4" max="4" width="7.375" style="101" customWidth="1"/>
    <col min="5" max="5" width="9.375" style="101" customWidth="1"/>
    <col min="6" max="6" width="13.00390625" style="102" customWidth="1"/>
    <col min="7" max="7" width="12.125" style="101" customWidth="1"/>
    <col min="8" max="8" width="7.875" style="101" customWidth="1"/>
    <col min="9" max="9" width="7.25390625" style="101" customWidth="1"/>
    <col min="10" max="10" width="8.50390625" style="101" customWidth="1"/>
    <col min="11" max="16384" width="9.00390625" style="102" customWidth="1"/>
  </cols>
  <sheetData>
    <row r="1" spans="1:10" ht="24">
      <c r="A1" s="246" t="s">
        <v>344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24">
      <c r="A2" s="99" t="s">
        <v>90</v>
      </c>
      <c r="B2" s="153"/>
      <c r="C2" s="99"/>
      <c r="D2" s="100"/>
      <c r="E2" s="244"/>
      <c r="F2" s="244"/>
      <c r="H2" s="247">
        <v>44634</v>
      </c>
      <c r="I2" s="247"/>
      <c r="J2" s="247"/>
    </row>
    <row r="3" spans="1:10" ht="24">
      <c r="A3" s="99" t="s">
        <v>342</v>
      </c>
      <c r="B3" s="153"/>
      <c r="C3" s="99"/>
      <c r="D3" s="100"/>
      <c r="E3" s="244"/>
      <c r="F3" s="244"/>
      <c r="H3" s="104" t="s">
        <v>91</v>
      </c>
      <c r="I3" s="104"/>
      <c r="J3" s="104"/>
    </row>
    <row r="4" spans="1:11" ht="21.75" hidden="1">
      <c r="A4" s="105" t="s">
        <v>345</v>
      </c>
      <c r="B4" s="154"/>
      <c r="C4" s="105"/>
      <c r="D4" s="106"/>
      <c r="E4" s="107"/>
      <c r="F4" s="107"/>
      <c r="G4" s="108"/>
      <c r="H4" s="104"/>
      <c r="I4" s="104"/>
      <c r="J4" s="104"/>
      <c r="K4" s="109"/>
    </row>
    <row r="5" spans="1:11" ht="21.75" hidden="1">
      <c r="A5" s="105" t="s">
        <v>269</v>
      </c>
      <c r="B5" s="154"/>
      <c r="C5" s="105"/>
      <c r="D5" s="106"/>
      <c r="E5" s="107"/>
      <c r="F5" s="107"/>
      <c r="G5" s="108"/>
      <c r="H5" s="104"/>
      <c r="I5" s="104"/>
      <c r="J5" s="104"/>
      <c r="K5" s="109"/>
    </row>
    <row r="6" spans="1:11" s="197" customFormat="1" ht="24">
      <c r="A6" s="189" t="s">
        <v>97</v>
      </c>
      <c r="B6" s="190"/>
      <c r="C6" s="191"/>
      <c r="D6" s="192"/>
      <c r="E6" s="193"/>
      <c r="F6" s="193"/>
      <c r="G6" s="194"/>
      <c r="H6" s="195"/>
      <c r="I6" s="195"/>
      <c r="J6" s="195"/>
      <c r="K6" s="196"/>
    </row>
    <row r="7" spans="1:12" s="197" customFormat="1" ht="21.75">
      <c r="A7" s="191" t="s">
        <v>343</v>
      </c>
      <c r="B7" s="190"/>
      <c r="C7" s="191"/>
      <c r="D7" s="192"/>
      <c r="E7" s="193"/>
      <c r="F7" s="193"/>
      <c r="G7" s="194"/>
      <c r="H7" s="195"/>
      <c r="I7" s="195"/>
      <c r="J7" s="195"/>
      <c r="K7" s="196"/>
      <c r="L7" s="196"/>
    </row>
    <row r="8" spans="1:10" s="197" customFormat="1" ht="24" hidden="1">
      <c r="A8" s="189" t="s">
        <v>346</v>
      </c>
      <c r="B8" s="198"/>
      <c r="C8" s="189"/>
      <c r="D8" s="199"/>
      <c r="E8" s="200"/>
      <c r="F8" s="200"/>
      <c r="G8" s="201"/>
      <c r="H8" s="195"/>
      <c r="I8" s="195"/>
      <c r="J8" s="195"/>
    </row>
    <row r="9" spans="1:10" ht="24" hidden="1">
      <c r="A9" s="99" t="s">
        <v>102</v>
      </c>
      <c r="B9" s="153"/>
      <c r="C9" s="99"/>
      <c r="D9" s="100"/>
      <c r="E9" s="244"/>
      <c r="F9" s="244"/>
      <c r="H9" s="104"/>
      <c r="I9" s="104"/>
      <c r="J9" s="104"/>
    </row>
    <row r="10" spans="1:10" ht="24" hidden="1">
      <c r="A10" s="127" t="s">
        <v>85</v>
      </c>
      <c r="B10" s="155"/>
      <c r="C10" s="127"/>
      <c r="D10" s="100"/>
      <c r="E10" s="244"/>
      <c r="F10" s="244"/>
      <c r="H10" s="110"/>
      <c r="I10" s="110"/>
      <c r="J10" s="110"/>
    </row>
    <row r="11" spans="1:10" ht="24">
      <c r="A11" s="111" t="s">
        <v>8</v>
      </c>
      <c r="B11" s="111" t="s">
        <v>51</v>
      </c>
      <c r="C11" s="112" t="s">
        <v>83</v>
      </c>
      <c r="D11" s="113" t="s">
        <v>243</v>
      </c>
      <c r="E11" s="111" t="s">
        <v>9</v>
      </c>
      <c r="F11" s="111" t="s">
        <v>8</v>
      </c>
      <c r="G11" s="111" t="s">
        <v>51</v>
      </c>
      <c r="H11" s="112" t="s">
        <v>83</v>
      </c>
      <c r="I11" s="113" t="s">
        <v>84</v>
      </c>
      <c r="J11" s="111" t="s">
        <v>9</v>
      </c>
    </row>
    <row r="12" spans="1:10" ht="24">
      <c r="A12" s="111" t="s">
        <v>87</v>
      </c>
      <c r="B12" s="111" t="str">
        <f>'11敏伶'!H1</f>
        <v>廖敏伶</v>
      </c>
      <c r="C12" s="114">
        <v>22</v>
      </c>
      <c r="D12" s="114">
        <f>C12*30</f>
        <v>660</v>
      </c>
      <c r="E12" s="111">
        <f>'11敏伶'!H34</f>
        <v>351</v>
      </c>
      <c r="F12" s="111" t="s">
        <v>260</v>
      </c>
      <c r="G12" s="111" t="str">
        <f>'41惠蓉'!H1</f>
        <v>吳惠蓉</v>
      </c>
      <c r="H12" s="114">
        <v>18</v>
      </c>
      <c r="I12" s="111">
        <f>H12*30</f>
        <v>540</v>
      </c>
      <c r="J12" s="111">
        <f>'41惠蓉'!H35</f>
        <v>328</v>
      </c>
    </row>
    <row r="13" spans="1:10" ht="24">
      <c r="A13" s="111" t="s">
        <v>146</v>
      </c>
      <c r="B13" s="111" t="str">
        <f>'祝如'!H1</f>
        <v>沈祝如</v>
      </c>
      <c r="C13" s="114">
        <v>21</v>
      </c>
      <c r="D13" s="114">
        <f>C13*30</f>
        <v>630</v>
      </c>
      <c r="E13" s="114">
        <f>'祝如'!H22</f>
        <v>494</v>
      </c>
      <c r="F13" s="111" t="s">
        <v>152</v>
      </c>
      <c r="G13" s="111" t="s">
        <v>100</v>
      </c>
      <c r="H13" s="114">
        <v>18</v>
      </c>
      <c r="I13" s="114">
        <f>H13*30</f>
        <v>540</v>
      </c>
      <c r="J13" s="111">
        <f>'建居'!H33</f>
        <v>108</v>
      </c>
    </row>
    <row r="14" spans="1:10" ht="24">
      <c r="A14" s="111" t="s">
        <v>88</v>
      </c>
      <c r="B14" s="111" t="s">
        <v>103</v>
      </c>
      <c r="C14" s="114">
        <v>20</v>
      </c>
      <c r="D14" s="114">
        <f>C14*30</f>
        <v>600</v>
      </c>
      <c r="E14" s="111">
        <f>'秋如'!H34</f>
        <v>160</v>
      </c>
      <c r="F14" s="111" t="s">
        <v>153</v>
      </c>
      <c r="G14" s="152" t="s">
        <v>263</v>
      </c>
      <c r="H14" s="114">
        <v>18</v>
      </c>
      <c r="I14" s="111">
        <f>H14*30</f>
        <v>540</v>
      </c>
      <c r="J14" s="114">
        <f>'美潓'!H33</f>
        <v>6</v>
      </c>
    </row>
    <row r="15" spans="1:10" ht="24">
      <c r="A15" s="111" t="s">
        <v>89</v>
      </c>
      <c r="B15" s="111" t="str">
        <f>'欣蕙'!H1</f>
        <v>黃欣蕙</v>
      </c>
      <c r="C15" s="114">
        <v>20</v>
      </c>
      <c r="D15" s="114">
        <f>C15*30</f>
        <v>600</v>
      </c>
      <c r="E15" s="111">
        <f>'欣蕙'!H22</f>
        <v>380</v>
      </c>
      <c r="F15" s="111" t="s">
        <v>154</v>
      </c>
      <c r="G15" s="114" t="s">
        <v>137</v>
      </c>
      <c r="H15" s="114">
        <v>19</v>
      </c>
      <c r="I15" s="114">
        <f>H15*30</f>
        <v>570</v>
      </c>
      <c r="J15" s="114">
        <f>'宜政'!H33</f>
        <v>469</v>
      </c>
    </row>
    <row r="16" spans="1:10" ht="24">
      <c r="A16" s="111"/>
      <c r="B16" s="111"/>
      <c r="C16" s="112"/>
      <c r="D16" s="113"/>
      <c r="E16" s="111"/>
      <c r="F16" s="111" t="s">
        <v>155</v>
      </c>
      <c r="G16" s="111" t="str">
        <f>'芬玟'!H1</f>
        <v>邱芬玟</v>
      </c>
      <c r="H16" s="111">
        <v>19</v>
      </c>
      <c r="I16" s="111">
        <f>H16*30</f>
        <v>570</v>
      </c>
      <c r="J16" s="111">
        <f>'芬玟'!H35</f>
        <v>570</v>
      </c>
    </row>
    <row r="17" spans="1:10" ht="24">
      <c r="A17" s="111"/>
      <c r="B17" s="111"/>
      <c r="C17" s="112"/>
      <c r="D17" s="113"/>
      <c r="E17" s="111"/>
      <c r="F17" s="111"/>
      <c r="G17" s="111"/>
      <c r="H17" s="112"/>
      <c r="I17" s="113"/>
      <c r="J17" s="111"/>
    </row>
    <row r="18" spans="1:10" ht="24">
      <c r="A18" s="111" t="s">
        <v>259</v>
      </c>
      <c r="B18" s="111" t="s">
        <v>123</v>
      </c>
      <c r="C18" s="112">
        <v>22</v>
      </c>
      <c r="D18" s="114">
        <f>C18*30</f>
        <v>660</v>
      </c>
      <c r="E18" s="111">
        <f>'21辰穎'!H35</f>
        <v>152</v>
      </c>
      <c r="F18" s="111" t="s">
        <v>132</v>
      </c>
      <c r="G18" s="152" t="s">
        <v>265</v>
      </c>
      <c r="H18" s="114">
        <v>19</v>
      </c>
      <c r="I18" s="114">
        <f>H18*30</f>
        <v>570</v>
      </c>
      <c r="J18" s="111">
        <f>'51俊儒'!H34</f>
        <v>293</v>
      </c>
    </row>
    <row r="19" spans="1:10" ht="24">
      <c r="A19" s="111" t="s">
        <v>93</v>
      </c>
      <c r="B19" s="111" t="str">
        <f>'麗娜'!H1</f>
        <v>彭麗娜</v>
      </c>
      <c r="C19" s="111">
        <v>22</v>
      </c>
      <c r="D19" s="114">
        <f>C19*30</f>
        <v>660</v>
      </c>
      <c r="E19" s="114">
        <f>'麗娜'!H33</f>
        <v>501</v>
      </c>
      <c r="F19" s="111" t="s">
        <v>133</v>
      </c>
      <c r="G19" s="111" t="str">
        <f>'品良'!H1</f>
        <v>潘品良</v>
      </c>
      <c r="H19" s="114">
        <v>18</v>
      </c>
      <c r="I19" s="114">
        <f>H19*30</f>
        <v>540</v>
      </c>
      <c r="J19" s="111">
        <f>'品良'!H35</f>
        <v>-129</v>
      </c>
    </row>
    <row r="20" spans="1:10" ht="24">
      <c r="A20" s="111" t="s">
        <v>94</v>
      </c>
      <c r="B20" s="111" t="s">
        <v>124</v>
      </c>
      <c r="C20" s="112">
        <v>20</v>
      </c>
      <c r="D20" s="114">
        <f>C20*30</f>
        <v>600</v>
      </c>
      <c r="E20" s="111">
        <f>'俞汶'!H35</f>
        <v>279</v>
      </c>
      <c r="F20" s="111" t="s">
        <v>134</v>
      </c>
      <c r="G20" s="111" t="s">
        <v>104</v>
      </c>
      <c r="H20" s="114">
        <v>17</v>
      </c>
      <c r="I20" s="114">
        <f>H20*30</f>
        <v>510</v>
      </c>
      <c r="J20" s="111">
        <f>'秀姿'!H22</f>
        <v>510</v>
      </c>
    </row>
    <row r="21" spans="1:10" ht="24">
      <c r="A21" s="111" t="s">
        <v>95</v>
      </c>
      <c r="B21" s="111" t="s">
        <v>86</v>
      </c>
      <c r="C21" s="114">
        <v>22</v>
      </c>
      <c r="D21" s="114">
        <f>C21*30</f>
        <v>660</v>
      </c>
      <c r="E21" s="114">
        <f>'美伶'!H21</f>
        <v>142</v>
      </c>
      <c r="F21" s="111" t="s">
        <v>135</v>
      </c>
      <c r="G21" s="111" t="str">
        <f>'東霖'!H1</f>
        <v>吳東霖</v>
      </c>
      <c r="H21" s="114">
        <v>18</v>
      </c>
      <c r="I21" s="114">
        <f>H21*30</f>
        <v>540</v>
      </c>
      <c r="J21" s="111">
        <f>'東霖'!H35</f>
        <v>-65</v>
      </c>
    </row>
    <row r="22" spans="1:10" ht="24">
      <c r="A22" s="116"/>
      <c r="B22" s="115"/>
      <c r="C22" s="115"/>
      <c r="D22" s="115"/>
      <c r="E22" s="115"/>
      <c r="F22" s="111" t="s">
        <v>266</v>
      </c>
      <c r="G22" s="114" t="s">
        <v>53</v>
      </c>
      <c r="H22" s="114">
        <v>19</v>
      </c>
      <c r="I22" s="114">
        <f>H22*30</f>
        <v>570</v>
      </c>
      <c r="J22" s="114">
        <f>'淑文'!H34</f>
        <v>328</v>
      </c>
    </row>
    <row r="23" spans="1:10" ht="22.5" customHeight="1">
      <c r="A23" s="116"/>
      <c r="B23" s="115"/>
      <c r="C23" s="115"/>
      <c r="D23" s="115"/>
      <c r="E23" s="115"/>
      <c r="F23" s="116"/>
      <c r="G23" s="116"/>
      <c r="H23" s="116"/>
      <c r="I23" s="116"/>
      <c r="J23" s="116"/>
    </row>
    <row r="24" spans="1:10" ht="22.5" customHeight="1">
      <c r="A24" s="116"/>
      <c r="B24" s="115"/>
      <c r="C24" s="115"/>
      <c r="D24" s="115"/>
      <c r="E24" s="115"/>
      <c r="F24" s="116"/>
      <c r="G24" s="116"/>
      <c r="H24" s="116"/>
      <c r="I24" s="116"/>
      <c r="J24" s="116"/>
    </row>
    <row r="25" spans="1:10" ht="24">
      <c r="A25" s="111" t="s">
        <v>347</v>
      </c>
      <c r="B25" s="111" t="str">
        <f>'31滋穗'!H1</f>
        <v>洪滋穗</v>
      </c>
      <c r="C25" s="114">
        <v>21</v>
      </c>
      <c r="D25" s="114">
        <f>C25*30</f>
        <v>630</v>
      </c>
      <c r="E25" s="111">
        <f>'31滋穗'!H35</f>
        <v>-312</v>
      </c>
      <c r="F25" s="111" t="s">
        <v>348</v>
      </c>
      <c r="G25" s="111" t="str">
        <f>'61淑菁'!H1</f>
        <v>何淑菁</v>
      </c>
      <c r="H25" s="114">
        <v>22</v>
      </c>
      <c r="I25" s="114">
        <f>H25*30</f>
        <v>660</v>
      </c>
      <c r="J25" s="111">
        <f>'61淑菁'!H35</f>
        <v>412</v>
      </c>
    </row>
    <row r="26" spans="1:10" ht="24">
      <c r="A26" s="111" t="s">
        <v>349</v>
      </c>
      <c r="B26" s="111" t="str">
        <f>'彩鳳'!H1</f>
        <v>陳彩鳳</v>
      </c>
      <c r="C26" s="114">
        <v>23</v>
      </c>
      <c r="D26" s="114">
        <f>C26*30</f>
        <v>690</v>
      </c>
      <c r="E26" s="111">
        <f>'彩鳳'!H21</f>
        <v>658</v>
      </c>
      <c r="F26" s="111" t="s">
        <v>129</v>
      </c>
      <c r="G26" s="111" t="str">
        <f>'杏芳'!H1</f>
        <v>賴杏芳</v>
      </c>
      <c r="H26" s="114">
        <v>23</v>
      </c>
      <c r="I26" s="111">
        <f>H26*30</f>
        <v>690</v>
      </c>
      <c r="J26" s="111">
        <f>'杏芳'!H23</f>
        <v>334</v>
      </c>
    </row>
    <row r="27" spans="1:10" ht="24">
      <c r="A27" s="111" t="s">
        <v>350</v>
      </c>
      <c r="B27" s="114" t="s">
        <v>264</v>
      </c>
      <c r="C27" s="114">
        <v>21</v>
      </c>
      <c r="D27" s="114">
        <f>C27*30</f>
        <v>630</v>
      </c>
      <c r="E27" s="114">
        <f>'昱君'!H21</f>
        <v>330</v>
      </c>
      <c r="F27" s="111" t="s">
        <v>130</v>
      </c>
      <c r="G27" s="111" t="str">
        <f>'雅卿'!H1</f>
        <v>許雅卿</v>
      </c>
      <c r="H27" s="114">
        <v>19</v>
      </c>
      <c r="I27" s="114">
        <f>H27*30</f>
        <v>570</v>
      </c>
      <c r="J27" s="111">
        <f>'雅卿'!H35</f>
        <v>502</v>
      </c>
    </row>
    <row r="28" spans="1:10" ht="24">
      <c r="A28" s="111" t="s">
        <v>351</v>
      </c>
      <c r="B28" s="111" t="str">
        <f>'瀅如'!H1</f>
        <v>陳瀅如</v>
      </c>
      <c r="C28" s="114">
        <v>23</v>
      </c>
      <c r="D28" s="114">
        <f>C28*30</f>
        <v>690</v>
      </c>
      <c r="E28" s="111">
        <f>'瀅如'!H34</f>
        <v>140</v>
      </c>
      <c r="F28" s="111" t="s">
        <v>131</v>
      </c>
      <c r="G28" s="111" t="str">
        <f>'吳幼淑'!H1</f>
        <v>吳幼淑</v>
      </c>
      <c r="H28" s="114">
        <v>15</v>
      </c>
      <c r="I28" s="111">
        <f>H28*30</f>
        <v>450</v>
      </c>
      <c r="J28" s="111">
        <f>'吳幼淑'!H24</f>
        <v>297</v>
      </c>
    </row>
    <row r="29" spans="1:10" ht="24">
      <c r="A29" s="111" t="s">
        <v>352</v>
      </c>
      <c r="B29" s="111" t="str">
        <f>'筱婷'!H1</f>
        <v>李筱婷</v>
      </c>
      <c r="C29" s="114">
        <v>16</v>
      </c>
      <c r="D29" s="114">
        <f>C29*30</f>
        <v>480</v>
      </c>
      <c r="E29" s="111">
        <f>'筱婷'!H22</f>
        <v>172</v>
      </c>
      <c r="F29" s="116"/>
      <c r="G29" s="116"/>
      <c r="H29" s="116"/>
      <c r="I29" s="116"/>
      <c r="J29" s="116"/>
    </row>
    <row r="30" spans="1:12" ht="24">
      <c r="A30" s="111"/>
      <c r="B30" s="115"/>
      <c r="C30" s="111">
        <f>SUM(C12:C29)</f>
        <v>273</v>
      </c>
      <c r="D30" s="111">
        <f>SUM(D12:D29)</f>
        <v>8190</v>
      </c>
      <c r="E30" s="111">
        <f>SUM(E12:E29)</f>
        <v>3447</v>
      </c>
      <c r="F30" s="111"/>
      <c r="G30" s="111"/>
      <c r="H30" s="111">
        <f>SUM(H12:H29)</f>
        <v>262</v>
      </c>
      <c r="I30" s="111">
        <f>SUM(I12:I29)</f>
        <v>7860</v>
      </c>
      <c r="J30" s="225">
        <f>SUM(J12:J29)</f>
        <v>3963</v>
      </c>
      <c r="L30" s="117"/>
    </row>
    <row r="31" spans="1:12" ht="24">
      <c r="A31" s="118" t="s">
        <v>10</v>
      </c>
      <c r="B31" s="245"/>
      <c r="C31" s="245"/>
      <c r="D31" s="245"/>
      <c r="E31" s="248">
        <f>E30+J30</f>
        <v>7410</v>
      </c>
      <c r="F31" s="248"/>
      <c r="G31" s="248"/>
      <c r="H31" s="248"/>
      <c r="I31" s="248"/>
      <c r="J31" s="249"/>
      <c r="L31" s="117"/>
    </row>
    <row r="32" ht="15.75">
      <c r="L32" s="117"/>
    </row>
  </sheetData>
  <sheetProtection/>
  <mergeCells count="3">
    <mergeCell ref="A1:J1"/>
    <mergeCell ref="H2:J2"/>
    <mergeCell ref="E31:J31"/>
  </mergeCells>
  <printOptions/>
  <pageMargins left="0" right="0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2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37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111" t="str">
        <f>'總計餘額 (2)'!A20</f>
        <v>二年3班</v>
      </c>
      <c r="H1" s="111" t="s">
        <v>124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600</v>
      </c>
      <c r="G3" s="2"/>
      <c r="H3" s="2">
        <f>F3-G3</f>
        <v>600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321</v>
      </c>
      <c r="H4" s="2">
        <f>H3+F4-G4</f>
        <v>279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3">H4+F5-G5</f>
        <v>279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279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279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279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279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279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279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279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279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279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279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600</v>
      </c>
      <c r="G35" s="5">
        <f>SUM(G3:G32)</f>
        <v>321</v>
      </c>
      <c r="H35" s="2">
        <f>F35-G35</f>
        <v>279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279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6</v>
      </c>
      <c r="C42" s="14" t="s">
        <v>16</v>
      </c>
      <c r="E42" s="17" t="s">
        <v>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str">
        <f>'總計餘額 (2)'!A21</f>
        <v>二年4班</v>
      </c>
      <c r="H1" s="73" t="str">
        <f>'總計餘額 (2)'!B21</f>
        <v>陳美伶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660</v>
      </c>
      <c r="G3" s="2"/>
      <c r="H3" s="2">
        <f>F3-G3</f>
        <v>660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518</v>
      </c>
      <c r="H4" s="2">
        <f aca="true" t="shared" si="0" ref="H4:H16">H3+F4-G4</f>
        <v>142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142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142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142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142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142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142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142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142</v>
      </c>
    </row>
    <row r="13" spans="1:8" ht="15.75">
      <c r="A13" s="42"/>
      <c r="B13" s="37"/>
      <c r="C13" s="2"/>
      <c r="D13" s="2"/>
      <c r="E13" s="7"/>
      <c r="F13" s="5"/>
      <c r="G13" s="5"/>
      <c r="H13" s="2">
        <f t="shared" si="0"/>
        <v>142</v>
      </c>
    </row>
    <row r="14" spans="1:8" ht="15.75">
      <c r="A14" s="27"/>
      <c r="B14" s="37"/>
      <c r="C14" s="2"/>
      <c r="D14" s="5"/>
      <c r="E14" s="3"/>
      <c r="F14" s="5"/>
      <c r="G14" s="5"/>
      <c r="H14" s="2">
        <f t="shared" si="0"/>
        <v>142</v>
      </c>
    </row>
    <row r="15" spans="1:8" ht="15.75">
      <c r="A15" s="27"/>
      <c r="B15" s="37"/>
      <c r="C15" s="2"/>
      <c r="D15" s="5"/>
      <c r="E15" s="3"/>
      <c r="F15" s="5"/>
      <c r="G15" s="5"/>
      <c r="H15" s="2">
        <f t="shared" si="0"/>
        <v>142</v>
      </c>
    </row>
    <row r="16" spans="1:8" ht="15.75">
      <c r="A16" s="27"/>
      <c r="B16" s="37"/>
      <c r="C16" s="2"/>
      <c r="D16" s="5"/>
      <c r="E16" s="3"/>
      <c r="F16" s="5"/>
      <c r="G16" s="5"/>
      <c r="H16" s="2">
        <f t="shared" si="0"/>
        <v>142</v>
      </c>
    </row>
    <row r="17" spans="1:8" ht="15.75">
      <c r="A17" s="27"/>
      <c r="B17" s="37"/>
      <c r="C17" s="2"/>
      <c r="D17" s="5"/>
      <c r="E17" s="3"/>
      <c r="F17" s="5"/>
      <c r="G17" s="5"/>
      <c r="H17" s="2"/>
    </row>
    <row r="18" spans="1:8" ht="15.75">
      <c r="A18" s="27"/>
      <c r="B18" s="37"/>
      <c r="C18" s="2"/>
      <c r="D18" s="5"/>
      <c r="E18" s="3"/>
      <c r="F18" s="5"/>
      <c r="G18" s="5"/>
      <c r="H18" s="2"/>
    </row>
    <row r="19" spans="1:8" ht="15.75">
      <c r="A19" s="21"/>
      <c r="B19" s="31"/>
      <c r="C19" s="3"/>
      <c r="D19" s="2"/>
      <c r="E19" s="2"/>
      <c r="F19" s="2"/>
      <c r="G19" s="2"/>
      <c r="H19" s="2"/>
    </row>
    <row r="20" spans="1:8" ht="1.5" customHeight="1">
      <c r="A20" s="22"/>
      <c r="B20" s="32"/>
      <c r="C20" s="3"/>
      <c r="D20" s="5"/>
      <c r="E20" s="5"/>
      <c r="F20" s="5"/>
      <c r="G20" s="5"/>
      <c r="H20" s="2" t="e">
        <f>#REF!+F21-G21</f>
        <v>#REF!</v>
      </c>
    </row>
    <row r="21" spans="1:8" ht="15.75">
      <c r="A21" s="23"/>
      <c r="B21" s="33" t="s">
        <v>19</v>
      </c>
      <c r="C21" s="5"/>
      <c r="D21" s="5"/>
      <c r="E21" s="5"/>
      <c r="F21" s="5">
        <f>SUM(F3:F12)</f>
        <v>660</v>
      </c>
      <c r="G21" s="5">
        <f>SUM(G3:G13)</f>
        <v>518</v>
      </c>
      <c r="H21" s="2">
        <f>F21-G21</f>
        <v>142</v>
      </c>
    </row>
    <row r="22" spans="1:8" ht="1.5" customHeight="1">
      <c r="A22" s="24"/>
      <c r="B22" s="34"/>
      <c r="C22" s="8"/>
      <c r="D22" s="8"/>
      <c r="E22" s="8"/>
      <c r="F22" s="8"/>
      <c r="G22" s="8"/>
      <c r="H22" s="2">
        <f>H21+F22-G22</f>
        <v>142</v>
      </c>
    </row>
    <row r="23" spans="1:3" s="14" customFormat="1" ht="15.75">
      <c r="A23" s="25"/>
      <c r="B23" s="35"/>
      <c r="C23" s="15"/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8" spans="1:7" ht="15.75">
      <c r="A28" s="25" t="s">
        <v>6</v>
      </c>
      <c r="C28" s="14" t="s">
        <v>16</v>
      </c>
      <c r="E28" s="17" t="s">
        <v>7</v>
      </c>
      <c r="G28" s="18" t="s">
        <v>18</v>
      </c>
    </row>
    <row r="29" spans="1:7" ht="15.75">
      <c r="A29" s="25"/>
      <c r="C29" s="14"/>
      <c r="E29" s="17"/>
      <c r="G29" s="18"/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ht="15.75">
      <c r="G32" s="19"/>
    </row>
  </sheetData>
  <sheetProtection/>
  <protectedRanges>
    <protectedRange sqref="E7" name="範圍1_21"/>
  </protectedRanges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37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1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str">
        <f>'總計餘額 (2)'!A25</f>
        <v>三年1班</v>
      </c>
      <c r="H1" s="73" t="s">
        <v>70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630</v>
      </c>
      <c r="G3" s="2"/>
      <c r="H3" s="2">
        <f>F3-G3</f>
        <v>630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942</v>
      </c>
      <c r="H4" s="2">
        <f aca="true" t="shared" si="0" ref="H4:H14">H3+F4-G4</f>
        <v>-312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-312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-312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-312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-312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-312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-312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-312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-312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-312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-312</v>
      </c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630</v>
      </c>
      <c r="G35" s="5">
        <f>SUM(G3:G32)</f>
        <v>942</v>
      </c>
      <c r="H35" s="2">
        <f>F35-G35</f>
        <v>-312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-312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15</v>
      </c>
      <c r="C42" s="14" t="s">
        <v>16</v>
      </c>
      <c r="E42" s="17" t="s">
        <v>17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str">
        <f>'總計餘額 (2)'!A26</f>
        <v>三年2班</v>
      </c>
      <c r="H1" s="73" t="s">
        <v>69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690</v>
      </c>
      <c r="G3" s="2"/>
      <c r="H3" s="2">
        <f>F3-G3</f>
        <v>690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32</v>
      </c>
      <c r="H4" s="2">
        <f aca="true" t="shared" si="0" ref="H4:H16">H3+F4-G4</f>
        <v>658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658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658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658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658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658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658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658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658</v>
      </c>
    </row>
    <row r="13" spans="1:8" ht="15.75">
      <c r="A13" s="42"/>
      <c r="B13" s="37"/>
      <c r="C13" s="2"/>
      <c r="D13" s="2"/>
      <c r="E13" s="7"/>
      <c r="F13" s="5"/>
      <c r="G13" s="5"/>
      <c r="H13" s="2">
        <f t="shared" si="0"/>
        <v>658</v>
      </c>
    </row>
    <row r="14" spans="1:8" ht="15.75">
      <c r="A14" s="27"/>
      <c r="B14" s="37"/>
      <c r="C14" s="2"/>
      <c r="D14" s="5"/>
      <c r="E14" s="3"/>
      <c r="F14" s="5"/>
      <c r="G14" s="5"/>
      <c r="H14" s="2">
        <f t="shared" si="0"/>
        <v>658</v>
      </c>
    </row>
    <row r="15" spans="1:8" ht="15.75">
      <c r="A15" s="27"/>
      <c r="B15" s="37"/>
      <c r="C15" s="2"/>
      <c r="D15" s="5"/>
      <c r="E15" s="3"/>
      <c r="F15" s="5"/>
      <c r="G15" s="5"/>
      <c r="H15" s="2">
        <f t="shared" si="0"/>
        <v>658</v>
      </c>
    </row>
    <row r="16" spans="1:8" ht="15.75">
      <c r="A16" s="27"/>
      <c r="B16" s="37"/>
      <c r="C16" s="2"/>
      <c r="D16" s="5"/>
      <c r="E16" s="3"/>
      <c r="F16" s="5"/>
      <c r="G16" s="5"/>
      <c r="H16" s="2">
        <f t="shared" si="0"/>
        <v>658</v>
      </c>
    </row>
    <row r="17" spans="1:8" ht="15.75">
      <c r="A17" s="27"/>
      <c r="B17" s="37"/>
      <c r="C17" s="2"/>
      <c r="D17" s="5"/>
      <c r="E17" s="3"/>
      <c r="F17" s="5"/>
      <c r="G17" s="5"/>
      <c r="H17" s="2"/>
    </row>
    <row r="18" spans="1:8" ht="15.75">
      <c r="A18" s="27"/>
      <c r="B18" s="37"/>
      <c r="C18" s="2"/>
      <c r="D18" s="5"/>
      <c r="E18" s="3"/>
      <c r="F18" s="5"/>
      <c r="G18" s="5"/>
      <c r="H18" s="2"/>
    </row>
    <row r="19" spans="1:8" ht="15.75">
      <c r="A19" s="21"/>
      <c r="B19" s="31"/>
      <c r="C19" s="3"/>
      <c r="D19" s="2"/>
      <c r="E19" s="2"/>
      <c r="F19" s="2"/>
      <c r="G19" s="2"/>
      <c r="H19" s="2"/>
    </row>
    <row r="20" spans="1:8" ht="1.5" customHeight="1">
      <c r="A20" s="22"/>
      <c r="B20" s="32"/>
      <c r="C20" s="3"/>
      <c r="D20" s="5"/>
      <c r="E20" s="5"/>
      <c r="F20" s="5"/>
      <c r="G20" s="5"/>
      <c r="H20" s="2" t="e">
        <f>#REF!+F21-G21</f>
        <v>#REF!</v>
      </c>
    </row>
    <row r="21" spans="1:8" ht="15.75">
      <c r="A21" s="23"/>
      <c r="B21" s="33" t="s">
        <v>19</v>
      </c>
      <c r="C21" s="5"/>
      <c r="D21" s="5"/>
      <c r="E21" s="5"/>
      <c r="F21" s="5">
        <f>SUM(F3:F12)</f>
        <v>690</v>
      </c>
      <c r="G21" s="5">
        <f>SUM(G3:G13)</f>
        <v>32</v>
      </c>
      <c r="H21" s="2">
        <f>F21-G21</f>
        <v>658</v>
      </c>
    </row>
    <row r="22" spans="1:8" ht="1.5" customHeight="1">
      <c r="A22" s="24"/>
      <c r="B22" s="34"/>
      <c r="C22" s="8"/>
      <c r="D22" s="8"/>
      <c r="E22" s="8"/>
      <c r="F22" s="8"/>
      <c r="G22" s="8"/>
      <c r="H22" s="2">
        <f>H21+F22-G22</f>
        <v>658</v>
      </c>
    </row>
    <row r="23" spans="1:3" s="14" customFormat="1" ht="15.75">
      <c r="A23" s="25"/>
      <c r="B23" s="35"/>
      <c r="C23" s="15"/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8" spans="1:7" ht="15.75">
      <c r="A28" s="25" t="s">
        <v>25</v>
      </c>
      <c r="C28" s="14" t="s">
        <v>26</v>
      </c>
      <c r="E28" s="17" t="s">
        <v>27</v>
      </c>
      <c r="G28" s="18" t="s">
        <v>28</v>
      </c>
    </row>
    <row r="29" spans="1:7" ht="15.75">
      <c r="A29" s="25"/>
      <c r="C29" s="14"/>
      <c r="E29" s="17"/>
      <c r="G29" s="18"/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ht="15.75">
      <c r="G32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K24" sqref="K24:K25"/>
    </sheetView>
  </sheetViews>
  <sheetFormatPr defaultColWidth="9.00390625" defaultRowHeight="16.5"/>
  <cols>
    <col min="1" max="1" width="10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str">
        <f>'總計餘額 (2)'!A27</f>
        <v>三年3班</v>
      </c>
      <c r="H1" s="73" t="s">
        <v>264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630</v>
      </c>
      <c r="G3" s="2"/>
      <c r="H3" s="2">
        <f>F3-G3</f>
        <v>630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300</v>
      </c>
      <c r="H4" s="2">
        <f aca="true" t="shared" si="0" ref="H4:H16">H3+F4-G4</f>
        <v>330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330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330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330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330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330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330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330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330</v>
      </c>
    </row>
    <row r="13" spans="1:8" ht="15.75">
      <c r="A13" s="42"/>
      <c r="B13" s="37"/>
      <c r="C13" s="2"/>
      <c r="D13" s="2"/>
      <c r="E13" s="7"/>
      <c r="F13" s="5"/>
      <c r="G13" s="5"/>
      <c r="H13" s="2">
        <f t="shared" si="0"/>
        <v>330</v>
      </c>
    </row>
    <row r="14" spans="1:8" ht="15.75">
      <c r="A14" s="27"/>
      <c r="B14" s="37"/>
      <c r="C14" s="2"/>
      <c r="D14" s="5"/>
      <c r="E14" s="3"/>
      <c r="F14" s="5"/>
      <c r="G14" s="5"/>
      <c r="H14" s="2">
        <f t="shared" si="0"/>
        <v>330</v>
      </c>
    </row>
    <row r="15" spans="1:8" ht="15.75">
      <c r="A15" s="27"/>
      <c r="B15" s="37"/>
      <c r="C15" s="2"/>
      <c r="D15" s="5"/>
      <c r="E15" s="3"/>
      <c r="F15" s="5"/>
      <c r="G15" s="5"/>
      <c r="H15" s="2">
        <f t="shared" si="0"/>
        <v>330</v>
      </c>
    </row>
    <row r="16" spans="1:8" ht="15.75">
      <c r="A16" s="27"/>
      <c r="B16" s="37"/>
      <c r="C16" s="2"/>
      <c r="D16" s="5"/>
      <c r="E16" s="3"/>
      <c r="F16" s="5"/>
      <c r="G16" s="5"/>
      <c r="H16" s="2">
        <f t="shared" si="0"/>
        <v>330</v>
      </c>
    </row>
    <row r="17" spans="1:8" ht="15.75">
      <c r="A17" s="27"/>
      <c r="B17" s="37"/>
      <c r="C17" s="2"/>
      <c r="D17" s="5"/>
      <c r="E17" s="3"/>
      <c r="F17" s="5"/>
      <c r="G17" s="5"/>
      <c r="H17" s="2"/>
    </row>
    <row r="18" spans="1:8" ht="15.75">
      <c r="A18" s="27"/>
      <c r="B18" s="37"/>
      <c r="C18" s="2"/>
      <c r="D18" s="5"/>
      <c r="E18" s="3"/>
      <c r="F18" s="5"/>
      <c r="G18" s="5"/>
      <c r="H18" s="2"/>
    </row>
    <row r="19" spans="1:8" ht="15.75">
      <c r="A19" s="21"/>
      <c r="B19" s="31"/>
      <c r="C19" s="3"/>
      <c r="D19" s="2"/>
      <c r="E19" s="2"/>
      <c r="F19" s="2"/>
      <c r="G19" s="2"/>
      <c r="H19" s="2"/>
    </row>
    <row r="20" spans="1:8" ht="1.5" customHeight="1">
      <c r="A20" s="22"/>
      <c r="B20" s="32"/>
      <c r="C20" s="3"/>
      <c r="D20" s="5"/>
      <c r="E20" s="5"/>
      <c r="F20" s="5"/>
      <c r="G20" s="5"/>
      <c r="H20" s="2" t="e">
        <f>#REF!+F21-G21</f>
        <v>#REF!</v>
      </c>
    </row>
    <row r="21" spans="1:8" ht="15.75">
      <c r="A21" s="23"/>
      <c r="B21" s="33" t="s">
        <v>19</v>
      </c>
      <c r="C21" s="5"/>
      <c r="D21" s="5"/>
      <c r="E21" s="5"/>
      <c r="F21" s="5">
        <f>SUM(F3:F12)</f>
        <v>630</v>
      </c>
      <c r="G21" s="5">
        <f>SUM(G3:G13)</f>
        <v>300</v>
      </c>
      <c r="H21" s="2">
        <f>F21-G21</f>
        <v>330</v>
      </c>
    </row>
    <row r="22" spans="1:8" ht="1.5" customHeight="1">
      <c r="A22" s="24"/>
      <c r="B22" s="34"/>
      <c r="C22" s="8"/>
      <c r="D22" s="8"/>
      <c r="E22" s="8"/>
      <c r="F22" s="8"/>
      <c r="G22" s="8"/>
      <c r="H22" s="2">
        <f>H21+F22-G22</f>
        <v>330</v>
      </c>
    </row>
    <row r="23" spans="1:3" s="14" customFormat="1" ht="15.75">
      <c r="A23" s="25"/>
      <c r="B23" s="35"/>
      <c r="C23" s="15"/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8" spans="1:7" ht="15.75">
      <c r="A28" s="25" t="s">
        <v>6</v>
      </c>
      <c r="C28" s="14" t="s">
        <v>16</v>
      </c>
      <c r="E28" s="17" t="s">
        <v>7</v>
      </c>
      <c r="G28" s="18" t="s">
        <v>18</v>
      </c>
    </row>
    <row r="29" spans="1:7" ht="15.75">
      <c r="A29" s="25"/>
      <c r="C29" s="14"/>
      <c r="E29" s="17"/>
      <c r="G29" s="18"/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ht="15.75">
      <c r="G32" s="19"/>
    </row>
  </sheetData>
  <sheetProtection/>
  <protectedRanges>
    <protectedRange sqref="E7" name="範圍1_21"/>
  </protectedRanges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50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00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85" t="str">
        <f>'總計餘額 (2)'!A28</f>
        <v>三年4班</v>
      </c>
      <c r="H1" s="73" t="s">
        <v>67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21" customHeight="1">
      <c r="A3" s="22" t="s">
        <v>270</v>
      </c>
      <c r="B3" s="69"/>
      <c r="C3" s="28"/>
      <c r="D3" s="28"/>
      <c r="E3" s="79" t="s">
        <v>81</v>
      </c>
      <c r="F3" s="5">
        <v>690</v>
      </c>
      <c r="G3" s="2"/>
      <c r="H3" s="2">
        <f>F3-G3</f>
        <v>690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550</v>
      </c>
      <c r="H4" s="2">
        <f aca="true" t="shared" si="0" ref="H4:H12">H3+F4-G4</f>
        <v>140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140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140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140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140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140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140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140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140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19</v>
      </c>
      <c r="C34" s="5"/>
      <c r="D34" s="5"/>
      <c r="E34" s="5"/>
      <c r="F34" s="5">
        <f>SUM(F3:F31)</f>
        <v>690</v>
      </c>
      <c r="G34" s="5">
        <f>SUM(G3:G31)</f>
        <v>550</v>
      </c>
      <c r="H34" s="2">
        <f>F34-G34</f>
        <v>140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140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15</v>
      </c>
      <c r="C41" s="14" t="s">
        <v>16</v>
      </c>
      <c r="E41" s="17" t="s">
        <v>17</v>
      </c>
      <c r="G41" s="18" t="s">
        <v>18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87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4.00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str">
        <f>'總計餘額 (2)'!A29</f>
        <v>三年5班</v>
      </c>
      <c r="H1" s="73" t="s">
        <v>71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54</v>
      </c>
      <c r="F2" s="4" t="s">
        <v>55</v>
      </c>
      <c r="G2" s="4" t="s">
        <v>56</v>
      </c>
      <c r="H2" s="4" t="s">
        <v>57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480</v>
      </c>
      <c r="G3" s="2"/>
      <c r="H3" s="2">
        <f>F3-G3</f>
        <v>480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308</v>
      </c>
      <c r="H4" s="2">
        <f aca="true" t="shared" si="0" ref="H4:H15">H3+F4-G4</f>
        <v>172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172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172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172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172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172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172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172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172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172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172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172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58</v>
      </c>
      <c r="C22" s="5"/>
      <c r="D22" s="5"/>
      <c r="E22" s="5"/>
      <c r="F22" s="5">
        <f>SUM(F3:F19)</f>
        <v>480</v>
      </c>
      <c r="G22" s="5">
        <f>SUM(G3:G19)</f>
        <v>308</v>
      </c>
      <c r="H22" s="2">
        <f>F22-G22</f>
        <v>172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172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59</v>
      </c>
      <c r="C29" s="14" t="s">
        <v>60</v>
      </c>
      <c r="E29" s="17" t="s">
        <v>61</v>
      </c>
      <c r="G29" s="18" t="s">
        <v>62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87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str">
        <f>'總計餘額 (2)'!F12</f>
        <v>四年1班</v>
      </c>
      <c r="H1" s="75" t="s">
        <v>77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540</v>
      </c>
      <c r="G3" s="2"/>
      <c r="H3" s="2">
        <f>F3-G3</f>
        <v>540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212</v>
      </c>
      <c r="H4" s="2">
        <f>H3+F4-G4</f>
        <v>328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3">H4+F5-G5</f>
        <v>328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328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328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328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328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328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328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328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328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328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328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540</v>
      </c>
      <c r="G35" s="5">
        <f>SUM(G3:G32)</f>
        <v>212</v>
      </c>
      <c r="H35" s="2">
        <f>F35-G35</f>
        <v>328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328</v>
      </c>
    </row>
    <row r="37" spans="1:3" s="14" customFormat="1" ht="15.75">
      <c r="A37" s="25"/>
      <c r="B37" s="35"/>
      <c r="C37" s="15"/>
    </row>
    <row r="38" spans="1:11" s="14" customFormat="1" ht="19.5">
      <c r="A38" s="64" t="s">
        <v>48</v>
      </c>
      <c r="B38" s="63">
        <v>101</v>
      </c>
      <c r="C38" s="63">
        <v>9</v>
      </c>
      <c r="D38" s="63">
        <v>7</v>
      </c>
      <c r="E38" s="65" t="s">
        <v>82</v>
      </c>
      <c r="F38" s="71"/>
      <c r="H38" s="66" t="s">
        <v>49</v>
      </c>
      <c r="I38" s="67" t="s">
        <v>50</v>
      </c>
      <c r="J38" s="68"/>
      <c r="K38" s="68">
        <v>500</v>
      </c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str">
        <f>'總計餘額 (2)'!F13</f>
        <v>四年2班</v>
      </c>
      <c r="H1" s="73" t="str">
        <f>'總計餘額 (2)'!G13</f>
        <v>李建居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540</v>
      </c>
      <c r="G3" s="2"/>
      <c r="H3" s="2">
        <f>F3-G3</f>
        <v>540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432</v>
      </c>
      <c r="H4" s="2">
        <f>H3+F4-G4</f>
        <v>108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1">H4+F5-G5</f>
        <v>108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108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108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108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108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108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108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>H11+F12-G12</f>
        <v>108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540</v>
      </c>
      <c r="G33" s="5">
        <f>SUM(G3:G30)</f>
        <v>432</v>
      </c>
      <c r="H33" s="2">
        <f>F33-G33</f>
        <v>108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108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str">
        <f>'總計餘額 (2)'!F14</f>
        <v>四年3班</v>
      </c>
      <c r="H1" s="73" t="s">
        <v>263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540</v>
      </c>
      <c r="G3" s="2"/>
      <c r="H3" s="2">
        <f>F3-G3</f>
        <v>540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534</v>
      </c>
      <c r="H4" s="2">
        <f>H3+F4-G4</f>
        <v>6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1">H4+F5-G5</f>
        <v>6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6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6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6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6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6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6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>H11+F12-G12</f>
        <v>6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540</v>
      </c>
      <c r="G33" s="5">
        <f>SUM(G3:G30)</f>
        <v>534</v>
      </c>
      <c r="H33" s="2">
        <f>F33-G33</f>
        <v>6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6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K62" sqref="K62"/>
    </sheetView>
  </sheetViews>
  <sheetFormatPr defaultColWidth="9.00390625" defaultRowHeight="16.5"/>
  <cols>
    <col min="1" max="1" width="10.50390625" style="0" bestFit="1" customWidth="1"/>
    <col min="6" max="6" width="9.50390625" style="0" bestFit="1" customWidth="1"/>
    <col min="7" max="7" width="11.50390625" style="0" bestFit="1" customWidth="1"/>
  </cols>
  <sheetData>
    <row r="1" spans="1:7" ht="19.5">
      <c r="A1" s="227" t="s">
        <v>271</v>
      </c>
      <c r="B1" s="145"/>
      <c r="C1" s="145"/>
      <c r="D1" s="145"/>
      <c r="E1" s="145"/>
      <c r="F1" s="145"/>
      <c r="G1" s="183"/>
    </row>
    <row r="2" spans="1:7" ht="19.5">
      <c r="A2" s="130" t="s">
        <v>272</v>
      </c>
      <c r="B2" s="130" t="s">
        <v>273</v>
      </c>
      <c r="C2" s="130" t="s">
        <v>274</v>
      </c>
      <c r="D2" s="131" t="s">
        <v>275</v>
      </c>
      <c r="E2" s="131" t="s">
        <v>276</v>
      </c>
      <c r="F2" s="130" t="s">
        <v>277</v>
      </c>
      <c r="G2" s="130" t="s">
        <v>278</v>
      </c>
    </row>
    <row r="3" spans="1:7" ht="19.5">
      <c r="A3" s="132">
        <v>1</v>
      </c>
      <c r="B3" s="130" t="s">
        <v>279</v>
      </c>
      <c r="C3" s="228" t="s">
        <v>280</v>
      </c>
      <c r="D3" s="136">
        <v>18</v>
      </c>
      <c r="E3" s="136">
        <v>616</v>
      </c>
      <c r="F3" s="138">
        <v>309</v>
      </c>
      <c r="G3" s="130"/>
    </row>
    <row r="4" spans="1:7" s="169" customFormat="1" ht="19.5">
      <c r="A4" s="132">
        <v>2</v>
      </c>
      <c r="B4" s="130" t="s">
        <v>171</v>
      </c>
      <c r="C4" s="229" t="s">
        <v>281</v>
      </c>
      <c r="D4" s="136">
        <v>1</v>
      </c>
      <c r="E4" s="136">
        <v>333</v>
      </c>
      <c r="F4" s="136">
        <v>136</v>
      </c>
      <c r="G4" s="140"/>
    </row>
    <row r="5" spans="1:7" s="169" customFormat="1" ht="19.5">
      <c r="A5" s="132">
        <v>3</v>
      </c>
      <c r="B5" s="130" t="s">
        <v>173</v>
      </c>
      <c r="C5" s="229" t="s">
        <v>282</v>
      </c>
      <c r="D5" s="136">
        <v>1</v>
      </c>
      <c r="E5" s="136">
        <v>1093</v>
      </c>
      <c r="F5" s="136">
        <v>440</v>
      </c>
      <c r="G5" s="140"/>
    </row>
    <row r="6" spans="1:7" s="165" customFormat="1" ht="19.5">
      <c r="A6" s="132">
        <v>4</v>
      </c>
      <c r="B6" s="130" t="s">
        <v>175</v>
      </c>
      <c r="C6" s="229" t="s">
        <v>283</v>
      </c>
      <c r="D6" s="136">
        <v>6</v>
      </c>
      <c r="E6" s="136">
        <v>499</v>
      </c>
      <c r="F6" s="180">
        <v>220</v>
      </c>
      <c r="G6" s="180"/>
    </row>
    <row r="7" spans="1:7" s="169" customFormat="1" ht="19.5">
      <c r="A7" s="132">
        <v>5</v>
      </c>
      <c r="B7" s="131" t="s">
        <v>284</v>
      </c>
      <c r="C7" s="130" t="s">
        <v>285</v>
      </c>
      <c r="D7" s="136"/>
      <c r="E7" s="136">
        <v>1928</v>
      </c>
      <c r="F7" s="136">
        <v>771</v>
      </c>
      <c r="G7" s="137"/>
    </row>
    <row r="8" spans="1:7" s="165" customFormat="1" ht="19.5">
      <c r="A8" s="132">
        <v>6</v>
      </c>
      <c r="B8" s="131" t="s">
        <v>179</v>
      </c>
      <c r="C8" s="131" t="s">
        <v>286</v>
      </c>
      <c r="D8" s="134"/>
      <c r="E8" s="134">
        <v>1011</v>
      </c>
      <c r="F8" s="134">
        <v>404</v>
      </c>
      <c r="G8" s="230"/>
    </row>
    <row r="9" spans="1:7" s="169" customFormat="1" ht="19.5">
      <c r="A9" s="132">
        <v>7</v>
      </c>
      <c r="B9" s="131" t="s">
        <v>181</v>
      </c>
      <c r="C9" s="131" t="s">
        <v>287</v>
      </c>
      <c r="D9" s="134"/>
      <c r="E9" s="134">
        <v>1344</v>
      </c>
      <c r="F9" s="230">
        <v>537</v>
      </c>
      <c r="G9" s="135"/>
    </row>
    <row r="10" spans="1:7" s="169" customFormat="1" ht="19.5">
      <c r="A10" s="132">
        <v>8</v>
      </c>
      <c r="B10" s="131" t="s">
        <v>183</v>
      </c>
      <c r="C10" s="131" t="s">
        <v>288</v>
      </c>
      <c r="D10" s="136"/>
      <c r="E10" s="136">
        <v>1296</v>
      </c>
      <c r="F10" s="136">
        <v>518</v>
      </c>
      <c r="G10" s="137"/>
    </row>
    <row r="11" spans="1:7" s="169" customFormat="1" ht="19.5">
      <c r="A11" s="132">
        <v>9</v>
      </c>
      <c r="B11" s="131" t="s">
        <v>289</v>
      </c>
      <c r="C11" s="131" t="s">
        <v>290</v>
      </c>
      <c r="D11" s="136"/>
      <c r="E11" s="136">
        <v>3311</v>
      </c>
      <c r="F11" s="136">
        <v>1324</v>
      </c>
      <c r="G11" s="137"/>
    </row>
    <row r="12" spans="1:7" s="169" customFormat="1" ht="19.5">
      <c r="A12" s="132">
        <v>10</v>
      </c>
      <c r="B12" s="131" t="s">
        <v>188</v>
      </c>
      <c r="C12" s="131" t="s">
        <v>291</v>
      </c>
      <c r="D12" s="136"/>
      <c r="E12" s="136">
        <v>648</v>
      </c>
      <c r="F12" s="136">
        <v>259</v>
      </c>
      <c r="G12" s="137"/>
    </row>
    <row r="13" spans="1:7" s="169" customFormat="1" ht="19.5">
      <c r="A13" s="132">
        <v>11</v>
      </c>
      <c r="B13" s="131" t="s">
        <v>189</v>
      </c>
      <c r="C13" s="131" t="s">
        <v>292</v>
      </c>
      <c r="D13" s="136"/>
      <c r="E13" s="136">
        <v>750</v>
      </c>
      <c r="F13" s="136">
        <v>300</v>
      </c>
      <c r="G13" s="137"/>
    </row>
    <row r="14" spans="1:7" s="169" customFormat="1" ht="19.5">
      <c r="A14" s="132">
        <v>12</v>
      </c>
      <c r="B14" s="131" t="s">
        <v>191</v>
      </c>
      <c r="C14" s="131" t="s">
        <v>293</v>
      </c>
      <c r="D14" s="134"/>
      <c r="E14" s="134">
        <v>1722</v>
      </c>
      <c r="F14" s="134">
        <v>688</v>
      </c>
      <c r="G14" s="135"/>
    </row>
    <row r="15" spans="1:7" s="169" customFormat="1" ht="19.5">
      <c r="A15" s="132">
        <v>13</v>
      </c>
      <c r="B15" s="131" t="s">
        <v>193</v>
      </c>
      <c r="C15" s="131" t="s">
        <v>294</v>
      </c>
      <c r="D15" s="136"/>
      <c r="E15" s="136">
        <v>770</v>
      </c>
      <c r="F15" s="136">
        <v>308</v>
      </c>
      <c r="G15" s="137"/>
    </row>
    <row r="16" spans="1:8" s="169" customFormat="1" ht="19.5">
      <c r="A16" s="132">
        <v>14</v>
      </c>
      <c r="B16" s="131" t="s">
        <v>295</v>
      </c>
      <c r="C16" s="131" t="s">
        <v>77</v>
      </c>
      <c r="D16" s="136"/>
      <c r="E16" s="136">
        <v>532</v>
      </c>
      <c r="F16" s="136">
        <v>212</v>
      </c>
      <c r="G16" s="137"/>
      <c r="H16" s="145"/>
    </row>
    <row r="17" spans="1:8" s="169" customFormat="1" ht="19.5">
      <c r="A17" s="132">
        <v>15</v>
      </c>
      <c r="B17" s="131" t="s">
        <v>196</v>
      </c>
      <c r="C17" s="131" t="s">
        <v>111</v>
      </c>
      <c r="D17" s="136">
        <v>22</v>
      </c>
      <c r="E17" s="136">
        <v>889</v>
      </c>
      <c r="F17" s="136">
        <v>432</v>
      </c>
      <c r="G17" s="137"/>
      <c r="H17" s="145"/>
    </row>
    <row r="18" spans="1:8" s="169" customFormat="1" ht="19.5">
      <c r="A18" s="132">
        <v>16</v>
      </c>
      <c r="B18" s="131" t="s">
        <v>197</v>
      </c>
      <c r="C18" s="131" t="s">
        <v>296</v>
      </c>
      <c r="D18" s="136">
        <v>8</v>
      </c>
      <c r="E18" s="136">
        <v>1267</v>
      </c>
      <c r="F18" s="136">
        <v>534</v>
      </c>
      <c r="G18" s="137"/>
      <c r="H18" s="145"/>
    </row>
    <row r="19" spans="1:8" s="169" customFormat="1" ht="19.5">
      <c r="A19" s="132">
        <v>17</v>
      </c>
      <c r="B19" s="131" t="s">
        <v>198</v>
      </c>
      <c r="C19" s="131" t="s">
        <v>297</v>
      </c>
      <c r="D19" s="136">
        <v>2</v>
      </c>
      <c r="E19" s="136">
        <v>601</v>
      </c>
      <c r="F19" s="136">
        <v>247</v>
      </c>
      <c r="G19" s="137"/>
      <c r="H19" s="145"/>
    </row>
    <row r="20" spans="1:7" s="169" customFormat="1" ht="19.5">
      <c r="A20" s="132">
        <v>18</v>
      </c>
      <c r="B20" s="131" t="s">
        <v>199</v>
      </c>
      <c r="C20" s="131" t="s">
        <v>298</v>
      </c>
      <c r="D20" s="136"/>
      <c r="E20" s="136">
        <v>389</v>
      </c>
      <c r="F20" s="136">
        <v>155</v>
      </c>
      <c r="G20" s="140"/>
    </row>
    <row r="21" spans="1:8" s="169" customFormat="1" ht="19.5">
      <c r="A21" s="132">
        <v>19</v>
      </c>
      <c r="B21" s="131" t="s">
        <v>299</v>
      </c>
      <c r="C21" s="131" t="s">
        <v>300</v>
      </c>
      <c r="D21" s="136">
        <v>31</v>
      </c>
      <c r="E21" s="136">
        <v>423</v>
      </c>
      <c r="F21" s="136">
        <v>277</v>
      </c>
      <c r="G21" s="137"/>
      <c r="H21" s="165"/>
    </row>
    <row r="22" spans="1:8" s="169" customFormat="1" ht="19.5">
      <c r="A22" s="132">
        <v>20</v>
      </c>
      <c r="B22" s="131" t="s">
        <v>202</v>
      </c>
      <c r="C22" s="131" t="s">
        <v>301</v>
      </c>
      <c r="D22" s="136">
        <v>51</v>
      </c>
      <c r="E22" s="136">
        <v>1228</v>
      </c>
      <c r="F22" s="136">
        <v>669</v>
      </c>
      <c r="G22" s="137"/>
      <c r="H22" s="165"/>
    </row>
    <row r="23" spans="1:8" s="169" customFormat="1" ht="19.5">
      <c r="A23" s="132">
        <v>21</v>
      </c>
      <c r="B23" s="131" t="s">
        <v>203</v>
      </c>
      <c r="C23" s="131" t="s">
        <v>302</v>
      </c>
      <c r="D23" s="136"/>
      <c r="E23" s="136">
        <v>0</v>
      </c>
      <c r="F23" s="136">
        <v>0</v>
      </c>
      <c r="G23" s="137"/>
      <c r="H23" s="165"/>
    </row>
    <row r="24" spans="1:8" s="169" customFormat="1" ht="19.5">
      <c r="A24" s="132">
        <v>22</v>
      </c>
      <c r="B24" s="131" t="s">
        <v>303</v>
      </c>
      <c r="C24" s="131" t="s">
        <v>304</v>
      </c>
      <c r="D24" s="136"/>
      <c r="E24" s="136">
        <v>1513</v>
      </c>
      <c r="F24" s="136">
        <v>605</v>
      </c>
      <c r="G24" s="137"/>
      <c r="H24" s="165"/>
    </row>
    <row r="25" spans="1:8" s="169" customFormat="1" ht="19.5">
      <c r="A25" s="132">
        <v>23</v>
      </c>
      <c r="B25" s="131" t="s">
        <v>305</v>
      </c>
      <c r="C25" s="131" t="s">
        <v>306</v>
      </c>
      <c r="D25" s="136"/>
      <c r="E25" s="136">
        <v>605</v>
      </c>
      <c r="F25" s="136">
        <v>242</v>
      </c>
      <c r="G25" s="137"/>
      <c r="H25" s="165"/>
    </row>
    <row r="26" spans="1:7" s="169" customFormat="1" ht="19.5">
      <c r="A26" s="132">
        <v>24</v>
      </c>
      <c r="B26" s="131" t="s">
        <v>307</v>
      </c>
      <c r="C26" s="131" t="s">
        <v>73</v>
      </c>
      <c r="D26" s="136">
        <v>2</v>
      </c>
      <c r="E26" s="136">
        <v>603</v>
      </c>
      <c r="F26" s="136">
        <v>248</v>
      </c>
      <c r="G26" s="137"/>
    </row>
    <row r="27" spans="1:7" s="169" customFormat="1" ht="19.5">
      <c r="A27" s="132">
        <v>25</v>
      </c>
      <c r="B27" s="131" t="s">
        <v>207</v>
      </c>
      <c r="C27" s="131" t="s">
        <v>79</v>
      </c>
      <c r="D27" s="136"/>
      <c r="E27" s="136">
        <v>891</v>
      </c>
      <c r="F27" s="136">
        <v>356</v>
      </c>
      <c r="G27" s="137"/>
    </row>
    <row r="28" spans="1:7" s="169" customFormat="1" ht="19.5">
      <c r="A28" s="132">
        <v>26</v>
      </c>
      <c r="B28" s="131" t="s">
        <v>209</v>
      </c>
      <c r="C28" s="131" t="s">
        <v>74</v>
      </c>
      <c r="D28" s="134"/>
      <c r="E28" s="134">
        <v>171</v>
      </c>
      <c r="F28" s="134">
        <v>68</v>
      </c>
      <c r="G28" s="135"/>
    </row>
    <row r="29" spans="1:7" s="169" customFormat="1" ht="19.5">
      <c r="A29" s="132">
        <v>27</v>
      </c>
      <c r="B29" s="131" t="s">
        <v>210</v>
      </c>
      <c r="C29" s="131" t="s">
        <v>78</v>
      </c>
      <c r="D29" s="136">
        <v>6</v>
      </c>
      <c r="E29" s="136">
        <v>330</v>
      </c>
      <c r="F29" s="136">
        <v>153</v>
      </c>
      <c r="G29" s="137"/>
    </row>
    <row r="30" spans="1:7" ht="19.5">
      <c r="A30" s="132"/>
      <c r="B30" s="131"/>
      <c r="C30" s="131"/>
      <c r="D30" s="136"/>
      <c r="E30" s="136"/>
      <c r="F30" s="136">
        <v>10412</v>
      </c>
      <c r="G30" s="140"/>
    </row>
    <row r="31" spans="1:10" ht="21.75">
      <c r="A31" s="179"/>
      <c r="B31" s="180"/>
      <c r="C31" s="142" t="s">
        <v>308</v>
      </c>
      <c r="D31" s="180"/>
      <c r="E31" s="180"/>
      <c r="F31" s="147"/>
      <c r="G31" s="179"/>
      <c r="J31">
        <v>10412</v>
      </c>
    </row>
    <row r="32" spans="1:10" s="169" customFormat="1" ht="21.75">
      <c r="A32" s="166"/>
      <c r="B32" s="166"/>
      <c r="C32" s="167"/>
      <c r="D32" s="166"/>
      <c r="E32" s="166"/>
      <c r="F32" s="168"/>
      <c r="G32" s="166"/>
      <c r="J32" s="169">
        <v>3384</v>
      </c>
    </row>
    <row r="33" spans="6:10" s="231" customFormat="1" ht="15.75">
      <c r="F33" s="170"/>
      <c r="J33" s="231">
        <f>SUM(J31:J32)</f>
        <v>13796</v>
      </c>
    </row>
    <row r="35" spans="1:7" ht="30" customHeight="1">
      <c r="A35" s="227" t="s">
        <v>213</v>
      </c>
      <c r="B35" s="171"/>
      <c r="C35" s="172"/>
      <c r="D35" s="171"/>
      <c r="E35" s="171"/>
      <c r="F35" s="171"/>
      <c r="G35" s="171"/>
    </row>
    <row r="36" spans="1:7" ht="30" customHeight="1">
      <c r="A36" s="130" t="s">
        <v>309</v>
      </c>
      <c r="B36" s="130" t="s">
        <v>310</v>
      </c>
      <c r="C36" s="130" t="s">
        <v>311</v>
      </c>
      <c r="D36" s="131" t="s">
        <v>312</v>
      </c>
      <c r="E36" s="131" t="s">
        <v>313</v>
      </c>
      <c r="F36" s="130" t="s">
        <v>314</v>
      </c>
      <c r="G36" s="130" t="s">
        <v>278</v>
      </c>
    </row>
    <row r="37" spans="1:7" ht="30" customHeight="1">
      <c r="A37" s="130">
        <v>1</v>
      </c>
      <c r="B37" s="131"/>
      <c r="C37" s="131" t="s">
        <v>315</v>
      </c>
      <c r="D37" s="136"/>
      <c r="E37" s="136">
        <v>272</v>
      </c>
      <c r="F37" s="136">
        <v>108</v>
      </c>
      <c r="G37" s="180"/>
    </row>
    <row r="38" spans="1:7" ht="30" customHeight="1">
      <c r="A38" s="173"/>
      <c r="B38" s="145"/>
      <c r="C38" s="145"/>
      <c r="D38" s="174"/>
      <c r="E38" s="174"/>
      <c r="F38" s="174"/>
      <c r="G38" s="183"/>
    </row>
    <row r="39" spans="1:7" ht="30" customHeight="1">
      <c r="A39" s="227" t="s">
        <v>213</v>
      </c>
      <c r="B39" s="171"/>
      <c r="C39" s="172"/>
      <c r="D39" s="171"/>
      <c r="E39" s="171"/>
      <c r="F39" s="171"/>
      <c r="G39" s="171"/>
    </row>
    <row r="40" spans="1:7" ht="30" customHeight="1">
      <c r="A40" s="130" t="s">
        <v>309</v>
      </c>
      <c r="B40" s="130" t="s">
        <v>310</v>
      </c>
      <c r="C40" s="130" t="s">
        <v>311</v>
      </c>
      <c r="D40" s="131" t="s">
        <v>312</v>
      </c>
      <c r="E40" s="131" t="s">
        <v>313</v>
      </c>
      <c r="F40" s="130" t="s">
        <v>277</v>
      </c>
      <c r="G40" s="130" t="s">
        <v>278</v>
      </c>
    </row>
    <row r="41" spans="1:7" ht="30" customHeight="1">
      <c r="A41" s="130">
        <v>2</v>
      </c>
      <c r="B41" s="131"/>
      <c r="C41" s="131" t="s">
        <v>316</v>
      </c>
      <c r="D41" s="136"/>
      <c r="E41" s="136">
        <v>42</v>
      </c>
      <c r="F41" s="136">
        <v>16</v>
      </c>
      <c r="G41" s="137"/>
    </row>
    <row r="42" spans="1:7" ht="30" customHeight="1">
      <c r="A42" s="173"/>
      <c r="B42" s="145"/>
      <c r="C42" s="145"/>
      <c r="D42" s="174"/>
      <c r="E42" s="174"/>
      <c r="F42" s="174"/>
      <c r="G42" s="166"/>
    </row>
    <row r="43" spans="1:7" ht="30" customHeight="1">
      <c r="A43" s="227" t="s">
        <v>213</v>
      </c>
      <c r="B43" s="171"/>
      <c r="C43" s="172"/>
      <c r="D43" s="171"/>
      <c r="E43" s="171"/>
      <c r="F43" s="171"/>
      <c r="G43" s="171"/>
    </row>
    <row r="44" spans="1:7" ht="30" customHeight="1">
      <c r="A44" s="130" t="s">
        <v>309</v>
      </c>
      <c r="B44" s="130" t="s">
        <v>310</v>
      </c>
      <c r="C44" s="130" t="s">
        <v>311</v>
      </c>
      <c r="D44" s="131" t="s">
        <v>312</v>
      </c>
      <c r="E44" s="131" t="s">
        <v>313</v>
      </c>
      <c r="F44" s="130" t="s">
        <v>277</v>
      </c>
      <c r="G44" s="130" t="s">
        <v>278</v>
      </c>
    </row>
    <row r="45" spans="1:7" ht="30" customHeight="1">
      <c r="A45" s="130">
        <v>3</v>
      </c>
      <c r="B45" s="179"/>
      <c r="C45" s="131" t="s">
        <v>317</v>
      </c>
      <c r="D45" s="175"/>
      <c r="E45" s="175">
        <v>63</v>
      </c>
      <c r="F45" s="175">
        <v>25</v>
      </c>
      <c r="G45" s="179"/>
    </row>
    <row r="46" spans="1:7" ht="30" customHeight="1">
      <c r="A46" s="173"/>
      <c r="B46" s="182"/>
      <c r="C46" s="145"/>
      <c r="D46" s="177"/>
      <c r="E46" s="177"/>
      <c r="F46" s="177"/>
      <c r="G46" s="182"/>
    </row>
    <row r="47" spans="1:7" ht="30" customHeight="1">
      <c r="A47" s="227" t="s">
        <v>213</v>
      </c>
      <c r="B47" s="171"/>
      <c r="C47" s="172"/>
      <c r="D47" s="171"/>
      <c r="E47" s="171"/>
      <c r="F47" s="171"/>
      <c r="G47" s="171"/>
    </row>
    <row r="48" spans="1:7" ht="30" customHeight="1">
      <c r="A48" s="130" t="s">
        <v>309</v>
      </c>
      <c r="B48" s="130" t="s">
        <v>310</v>
      </c>
      <c r="C48" s="130" t="s">
        <v>311</v>
      </c>
      <c r="D48" s="131" t="s">
        <v>312</v>
      </c>
      <c r="E48" s="131" t="s">
        <v>313</v>
      </c>
      <c r="F48" s="130" t="s">
        <v>277</v>
      </c>
      <c r="G48" s="130" t="s">
        <v>278</v>
      </c>
    </row>
    <row r="49" spans="1:7" ht="30" customHeight="1">
      <c r="A49" s="130">
        <v>4</v>
      </c>
      <c r="B49" s="131"/>
      <c r="C49" s="131" t="s">
        <v>318</v>
      </c>
      <c r="D49" s="136">
        <v>21</v>
      </c>
      <c r="E49" s="136">
        <v>278</v>
      </c>
      <c r="F49" s="136">
        <v>184</v>
      </c>
      <c r="G49" s="180"/>
    </row>
    <row r="50" spans="1:7" ht="30" customHeight="1">
      <c r="A50" s="173"/>
      <c r="B50" s="145"/>
      <c r="C50" s="145"/>
      <c r="D50" s="174"/>
      <c r="E50" s="174"/>
      <c r="F50" s="174"/>
      <c r="G50" s="183"/>
    </row>
    <row r="51" spans="1:7" ht="30" customHeight="1">
      <c r="A51" s="227" t="s">
        <v>213</v>
      </c>
      <c r="B51" s="171"/>
      <c r="C51" s="172"/>
      <c r="D51" s="171"/>
      <c r="E51" s="171"/>
      <c r="F51" s="171"/>
      <c r="G51" s="171"/>
    </row>
    <row r="52" spans="1:7" ht="30" customHeight="1">
      <c r="A52" s="130" t="s">
        <v>309</v>
      </c>
      <c r="B52" s="130" t="s">
        <v>310</v>
      </c>
      <c r="C52" s="130" t="s">
        <v>311</v>
      </c>
      <c r="D52" s="131" t="s">
        <v>312</v>
      </c>
      <c r="E52" s="131" t="s">
        <v>313</v>
      </c>
      <c r="F52" s="130" t="s">
        <v>277</v>
      </c>
      <c r="G52" s="130" t="s">
        <v>278</v>
      </c>
    </row>
    <row r="53" spans="1:7" s="165" customFormat="1" ht="30" customHeight="1">
      <c r="A53" s="130"/>
      <c r="B53" s="131"/>
      <c r="C53" s="131"/>
      <c r="D53" s="136"/>
      <c r="E53" s="136"/>
      <c r="F53" s="136"/>
      <c r="G53" s="180"/>
    </row>
    <row r="54" spans="1:7" ht="30" customHeight="1">
      <c r="A54" s="173"/>
      <c r="B54" s="145"/>
      <c r="C54" s="145"/>
      <c r="D54" s="174"/>
      <c r="E54" s="174"/>
      <c r="F54" s="174"/>
      <c r="G54" s="183"/>
    </row>
    <row r="55" spans="1:7" ht="30" customHeight="1">
      <c r="A55" s="227" t="s">
        <v>213</v>
      </c>
      <c r="B55" s="171"/>
      <c r="C55" s="172"/>
      <c r="D55" s="171"/>
      <c r="E55" s="171"/>
      <c r="F55" s="171"/>
      <c r="G55" s="171"/>
    </row>
    <row r="56" spans="1:7" ht="30" customHeight="1">
      <c r="A56" s="130" t="s">
        <v>309</v>
      </c>
      <c r="B56" s="130" t="s">
        <v>310</v>
      </c>
      <c r="C56" s="130" t="s">
        <v>311</v>
      </c>
      <c r="D56" s="131" t="s">
        <v>312</v>
      </c>
      <c r="E56" s="131" t="s">
        <v>313</v>
      </c>
      <c r="F56" s="130" t="s">
        <v>277</v>
      </c>
      <c r="G56" s="130" t="s">
        <v>278</v>
      </c>
    </row>
    <row r="57" spans="1:7" s="165" customFormat="1" ht="30" customHeight="1">
      <c r="A57" s="130"/>
      <c r="B57" s="131"/>
      <c r="C57" s="131"/>
      <c r="D57" s="136"/>
      <c r="E57" s="136"/>
      <c r="F57" s="136"/>
      <c r="G57" s="180"/>
    </row>
    <row r="58" spans="1:7" s="165" customFormat="1" ht="30" customHeight="1">
      <c r="A58" s="173"/>
      <c r="B58" s="145"/>
      <c r="C58" s="145"/>
      <c r="D58" s="174"/>
      <c r="E58" s="174"/>
      <c r="F58" s="174"/>
      <c r="G58" s="183"/>
    </row>
    <row r="59" spans="1:7" s="165" customFormat="1" ht="30" customHeight="1">
      <c r="A59" s="173"/>
      <c r="B59" s="145"/>
      <c r="C59" s="145"/>
      <c r="D59" s="174"/>
      <c r="E59" s="174"/>
      <c r="F59" s="174"/>
      <c r="G59" s="183"/>
    </row>
    <row r="60" spans="1:7" ht="30" customHeight="1">
      <c r="A60" s="227" t="s">
        <v>228</v>
      </c>
      <c r="B60" s="171"/>
      <c r="C60" s="172"/>
      <c r="D60" s="171"/>
      <c r="E60" s="171"/>
      <c r="F60" s="171"/>
      <c r="G60" s="171"/>
    </row>
    <row r="61" spans="1:7" ht="30" customHeight="1">
      <c r="A61" s="130" t="s">
        <v>309</v>
      </c>
      <c r="B61" s="130" t="s">
        <v>310</v>
      </c>
      <c r="C61" s="130" t="s">
        <v>311</v>
      </c>
      <c r="D61" s="131" t="s">
        <v>312</v>
      </c>
      <c r="E61" s="131" t="s">
        <v>313</v>
      </c>
      <c r="F61" s="130" t="s">
        <v>277</v>
      </c>
      <c r="G61" s="130" t="s">
        <v>278</v>
      </c>
    </row>
    <row r="62" spans="1:7" ht="30" customHeight="1">
      <c r="A62" s="130">
        <v>7</v>
      </c>
      <c r="B62" s="179"/>
      <c r="C62" s="131" t="s">
        <v>319</v>
      </c>
      <c r="D62" s="136"/>
      <c r="E62" s="136">
        <v>20</v>
      </c>
      <c r="F62" s="136">
        <v>8</v>
      </c>
      <c r="G62" s="179"/>
    </row>
    <row r="63" spans="1:7" ht="30" customHeight="1">
      <c r="A63" s="173"/>
      <c r="B63" s="182"/>
      <c r="C63" s="145"/>
      <c r="D63" s="174"/>
      <c r="E63" s="174"/>
      <c r="F63" s="174"/>
      <c r="G63" s="182"/>
    </row>
    <row r="64" spans="1:7" ht="30" customHeight="1">
      <c r="A64" s="227" t="s">
        <v>213</v>
      </c>
      <c r="B64" s="171"/>
      <c r="C64" s="172"/>
      <c r="D64" s="171"/>
      <c r="E64" s="171"/>
      <c r="F64" s="171"/>
      <c r="G64" s="171"/>
    </row>
    <row r="65" spans="1:7" ht="30" customHeight="1">
      <c r="A65" s="130" t="s">
        <v>309</v>
      </c>
      <c r="B65" s="130" t="s">
        <v>310</v>
      </c>
      <c r="C65" s="130" t="s">
        <v>311</v>
      </c>
      <c r="D65" s="131" t="s">
        <v>312</v>
      </c>
      <c r="E65" s="131" t="s">
        <v>313</v>
      </c>
      <c r="F65" s="130" t="s">
        <v>277</v>
      </c>
      <c r="G65" s="130" t="s">
        <v>278</v>
      </c>
    </row>
    <row r="66" spans="1:8" ht="30" customHeight="1">
      <c r="A66" s="130">
        <v>8</v>
      </c>
      <c r="B66" s="164"/>
      <c r="C66" s="131" t="s">
        <v>320</v>
      </c>
      <c r="D66" s="136"/>
      <c r="E66" s="136">
        <v>181</v>
      </c>
      <c r="F66" s="136">
        <v>72</v>
      </c>
      <c r="G66" s="137"/>
      <c r="H66" s="231"/>
    </row>
    <row r="67" spans="1:7" ht="30" customHeight="1">
      <c r="A67" s="173"/>
      <c r="B67" s="178"/>
      <c r="C67" s="145"/>
      <c r="D67" s="174"/>
      <c r="E67" s="174"/>
      <c r="F67" s="174"/>
      <c r="G67" s="166"/>
    </row>
    <row r="68" spans="1:7" ht="30" customHeight="1">
      <c r="A68" s="227" t="s">
        <v>228</v>
      </c>
      <c r="B68" s="171"/>
      <c r="C68" s="172"/>
      <c r="D68" s="171"/>
      <c r="E68" s="171"/>
      <c r="F68" s="171"/>
      <c r="G68" s="171"/>
    </row>
    <row r="69" spans="1:7" ht="30" customHeight="1">
      <c r="A69" s="130" t="s">
        <v>309</v>
      </c>
      <c r="B69" s="130" t="s">
        <v>310</v>
      </c>
      <c r="C69" s="130" t="s">
        <v>311</v>
      </c>
      <c r="D69" s="131" t="s">
        <v>312</v>
      </c>
      <c r="E69" s="131" t="s">
        <v>313</v>
      </c>
      <c r="F69" s="130" t="s">
        <v>277</v>
      </c>
      <c r="G69" s="130" t="s">
        <v>278</v>
      </c>
    </row>
    <row r="70" spans="1:7" ht="30" customHeight="1">
      <c r="A70" s="130">
        <v>9</v>
      </c>
      <c r="B70" s="164"/>
      <c r="C70" s="131" t="s">
        <v>321</v>
      </c>
      <c r="D70" s="136"/>
      <c r="E70" s="136">
        <v>2528</v>
      </c>
      <c r="F70" s="136">
        <v>1011</v>
      </c>
      <c r="G70" s="137"/>
    </row>
    <row r="71" spans="1:7" ht="30" customHeight="1">
      <c r="A71" s="173"/>
      <c r="B71" s="178"/>
      <c r="C71" s="145"/>
      <c r="D71" s="174"/>
      <c r="E71" s="174"/>
      <c r="F71" s="174"/>
      <c r="G71" s="166"/>
    </row>
    <row r="72" spans="1:7" ht="30" customHeight="1">
      <c r="A72" s="227" t="s">
        <v>213</v>
      </c>
      <c r="B72" s="171"/>
      <c r="C72" s="172"/>
      <c r="D72" s="171"/>
      <c r="E72" s="171"/>
      <c r="F72" s="171"/>
      <c r="G72" s="171"/>
    </row>
    <row r="73" spans="1:7" ht="30" customHeight="1">
      <c r="A73" s="130" t="s">
        <v>309</v>
      </c>
      <c r="B73" s="130" t="s">
        <v>310</v>
      </c>
      <c r="C73" s="130" t="s">
        <v>311</v>
      </c>
      <c r="D73" s="131" t="s">
        <v>312</v>
      </c>
      <c r="E73" s="131" t="s">
        <v>313</v>
      </c>
      <c r="F73" s="130" t="s">
        <v>277</v>
      </c>
      <c r="G73" s="130" t="s">
        <v>278</v>
      </c>
    </row>
    <row r="74" spans="1:7" ht="30" customHeight="1">
      <c r="A74" s="130">
        <v>10</v>
      </c>
      <c r="B74" s="164"/>
      <c r="C74" s="131" t="s">
        <v>322</v>
      </c>
      <c r="D74" s="136"/>
      <c r="E74" s="136"/>
      <c r="F74" s="136"/>
      <c r="G74" s="137"/>
    </row>
    <row r="75" spans="1:7" ht="30" customHeight="1">
      <c r="A75" s="173"/>
      <c r="B75" s="178"/>
      <c r="C75" s="145"/>
      <c r="D75" s="174"/>
      <c r="E75" s="174"/>
      <c r="F75" s="174"/>
      <c r="G75" s="166"/>
    </row>
    <row r="76" spans="1:7" ht="30" customHeight="1">
      <c r="A76" s="227" t="s">
        <v>213</v>
      </c>
      <c r="B76" s="171"/>
      <c r="C76" s="172"/>
      <c r="D76" s="171"/>
      <c r="E76" s="171"/>
      <c r="F76" s="171"/>
      <c r="G76" s="171"/>
    </row>
    <row r="77" spans="1:7" ht="30" customHeight="1">
      <c r="A77" s="130" t="s">
        <v>309</v>
      </c>
      <c r="B77" s="130" t="s">
        <v>310</v>
      </c>
      <c r="C77" s="130" t="s">
        <v>311</v>
      </c>
      <c r="D77" s="131" t="s">
        <v>312</v>
      </c>
      <c r="E77" s="131" t="s">
        <v>313</v>
      </c>
      <c r="F77" s="130" t="s">
        <v>277</v>
      </c>
      <c r="G77" s="130" t="s">
        <v>278</v>
      </c>
    </row>
    <row r="78" spans="1:7" ht="30" customHeight="1">
      <c r="A78" s="130">
        <v>11</v>
      </c>
      <c r="B78" s="5"/>
      <c r="C78" s="131" t="s">
        <v>323</v>
      </c>
      <c r="D78" s="5"/>
      <c r="E78" s="232"/>
      <c r="F78" s="233"/>
      <c r="G78" s="5"/>
    </row>
    <row r="79" spans="1:7" ht="30" customHeight="1">
      <c r="A79" s="173"/>
      <c r="B79" s="181"/>
      <c r="C79" s="145"/>
      <c r="D79" s="181"/>
      <c r="E79" s="234"/>
      <c r="F79" s="235"/>
      <c r="G79" s="181"/>
    </row>
    <row r="80" spans="1:7" ht="30" customHeight="1">
      <c r="A80" s="227" t="s">
        <v>213</v>
      </c>
      <c r="B80" s="171"/>
      <c r="C80" s="172"/>
      <c r="D80" s="171"/>
      <c r="E80" s="171"/>
      <c r="F80" s="171"/>
      <c r="G80" s="171"/>
    </row>
    <row r="81" spans="1:7" ht="30" customHeight="1">
      <c r="A81" s="130" t="s">
        <v>309</v>
      </c>
      <c r="B81" s="130" t="s">
        <v>310</v>
      </c>
      <c r="C81" s="130" t="s">
        <v>311</v>
      </c>
      <c r="D81" s="131" t="s">
        <v>312</v>
      </c>
      <c r="E81" s="131" t="s">
        <v>313</v>
      </c>
      <c r="F81" s="130" t="s">
        <v>277</v>
      </c>
      <c r="G81" s="130" t="s">
        <v>278</v>
      </c>
    </row>
    <row r="82" spans="1:7" ht="30" customHeight="1">
      <c r="A82" s="130">
        <v>12</v>
      </c>
      <c r="B82" s="5"/>
      <c r="C82" s="131" t="s">
        <v>324</v>
      </c>
      <c r="D82" s="5">
        <v>0</v>
      </c>
      <c r="E82" s="232">
        <v>68</v>
      </c>
      <c r="F82" s="233">
        <v>27</v>
      </c>
      <c r="G82" s="5"/>
    </row>
    <row r="83" spans="1:7" ht="30" customHeight="1">
      <c r="A83" s="173"/>
      <c r="B83" s="181"/>
      <c r="C83" s="145"/>
      <c r="D83" s="181"/>
      <c r="E83" s="234"/>
      <c r="F83" s="235"/>
      <c r="G83" s="181"/>
    </row>
    <row r="84" spans="1:7" ht="30" customHeight="1">
      <c r="A84" s="173"/>
      <c r="B84" s="181"/>
      <c r="C84" s="145"/>
      <c r="D84" s="181"/>
      <c r="E84" s="234"/>
      <c r="F84" s="235"/>
      <c r="G84" s="181"/>
    </row>
    <row r="85" spans="1:7" ht="30" customHeight="1">
      <c r="A85" s="227" t="s">
        <v>213</v>
      </c>
      <c r="B85" s="171"/>
      <c r="C85" s="172"/>
      <c r="D85" s="171"/>
      <c r="E85" s="171"/>
      <c r="F85" s="171"/>
      <c r="G85" s="171"/>
    </row>
    <row r="86" spans="1:7" ht="30" customHeight="1">
      <c r="A86" s="130" t="s">
        <v>309</v>
      </c>
      <c r="B86" s="130" t="s">
        <v>310</v>
      </c>
      <c r="C86" s="130" t="s">
        <v>311</v>
      </c>
      <c r="D86" s="131" t="s">
        <v>312</v>
      </c>
      <c r="E86" s="131" t="s">
        <v>313</v>
      </c>
      <c r="F86" s="130" t="s">
        <v>277</v>
      </c>
      <c r="G86" s="130" t="s">
        <v>278</v>
      </c>
    </row>
    <row r="87" spans="1:7" ht="30" customHeight="1">
      <c r="A87" s="130">
        <v>13</v>
      </c>
      <c r="B87" s="229"/>
      <c r="C87" s="131" t="s">
        <v>325</v>
      </c>
      <c r="D87" s="229">
        <v>1</v>
      </c>
      <c r="E87" s="180">
        <v>1779</v>
      </c>
      <c r="F87" s="180">
        <v>715</v>
      </c>
      <c r="G87" s="236"/>
    </row>
    <row r="88" spans="1:6" s="185" customFormat="1" ht="30" customHeight="1">
      <c r="A88" s="184"/>
      <c r="C88" s="167"/>
      <c r="E88" s="186"/>
      <c r="F88" s="186"/>
    </row>
    <row r="89" spans="1:7" ht="30" customHeight="1">
      <c r="A89" s="227" t="s">
        <v>213</v>
      </c>
      <c r="B89" s="171"/>
      <c r="C89" s="172"/>
      <c r="D89" s="171"/>
      <c r="E89" s="171"/>
      <c r="F89" s="171"/>
      <c r="G89" s="171"/>
    </row>
    <row r="90" spans="1:7" ht="30" customHeight="1">
      <c r="A90" s="130" t="s">
        <v>309</v>
      </c>
      <c r="B90" s="130" t="s">
        <v>310</v>
      </c>
      <c r="C90" s="130" t="s">
        <v>311</v>
      </c>
      <c r="D90" s="131" t="s">
        <v>312</v>
      </c>
      <c r="E90" s="131" t="s">
        <v>313</v>
      </c>
      <c r="F90" s="130" t="s">
        <v>277</v>
      </c>
      <c r="G90" s="130" t="s">
        <v>278</v>
      </c>
    </row>
    <row r="91" spans="1:7" ht="30" customHeight="1">
      <c r="A91" s="130">
        <v>14</v>
      </c>
      <c r="B91" s="5"/>
      <c r="C91" s="131" t="s">
        <v>326</v>
      </c>
      <c r="D91" s="5"/>
      <c r="E91" s="232">
        <v>1882</v>
      </c>
      <c r="F91" s="233">
        <v>752</v>
      </c>
      <c r="G91" s="5"/>
    </row>
    <row r="92" s="181" customFormat="1" ht="19.5">
      <c r="F92" s="186"/>
    </row>
    <row r="93" spans="1:7" ht="30" customHeight="1">
      <c r="A93" s="227" t="s">
        <v>213</v>
      </c>
      <c r="B93" s="171"/>
      <c r="C93" s="172"/>
      <c r="D93" s="171"/>
      <c r="E93" s="171"/>
      <c r="F93" s="171"/>
      <c r="G93" s="171"/>
    </row>
    <row r="94" spans="1:7" ht="30" customHeight="1">
      <c r="A94" s="130" t="s">
        <v>309</v>
      </c>
      <c r="B94" s="130" t="s">
        <v>310</v>
      </c>
      <c r="C94" s="130" t="s">
        <v>311</v>
      </c>
      <c r="D94" s="131" t="s">
        <v>312</v>
      </c>
      <c r="E94" s="131" t="s">
        <v>313</v>
      </c>
      <c r="F94" s="130" t="s">
        <v>277</v>
      </c>
      <c r="G94" s="130" t="s">
        <v>278</v>
      </c>
    </row>
    <row r="95" spans="1:7" ht="30" customHeight="1">
      <c r="A95" s="130">
        <v>15</v>
      </c>
      <c r="B95" s="5"/>
      <c r="C95" s="131" t="s">
        <v>327</v>
      </c>
      <c r="D95" s="5">
        <v>8</v>
      </c>
      <c r="E95" s="232">
        <v>257</v>
      </c>
      <c r="F95" s="233">
        <v>130</v>
      </c>
      <c r="G95" s="5"/>
    </row>
    <row r="97" spans="1:7" ht="30" customHeight="1">
      <c r="A97" s="227" t="s">
        <v>213</v>
      </c>
      <c r="B97" s="171"/>
      <c r="C97" s="172"/>
      <c r="D97" s="171"/>
      <c r="E97" s="171"/>
      <c r="F97" s="171"/>
      <c r="G97" s="171"/>
    </row>
    <row r="98" spans="1:7" ht="30" customHeight="1">
      <c r="A98" s="130" t="s">
        <v>309</v>
      </c>
      <c r="B98" s="130" t="s">
        <v>310</v>
      </c>
      <c r="C98" s="130" t="s">
        <v>311</v>
      </c>
      <c r="D98" s="131" t="s">
        <v>312</v>
      </c>
      <c r="E98" s="131" t="s">
        <v>313</v>
      </c>
      <c r="F98" s="130" t="s">
        <v>277</v>
      </c>
      <c r="G98" s="130" t="s">
        <v>278</v>
      </c>
    </row>
    <row r="99" spans="1:7" ht="30" customHeight="1">
      <c r="A99" s="130">
        <v>16</v>
      </c>
      <c r="B99" s="5"/>
      <c r="C99" s="131" t="s">
        <v>328</v>
      </c>
      <c r="D99" s="5"/>
      <c r="E99" s="232">
        <v>68</v>
      </c>
      <c r="F99" s="233">
        <v>27</v>
      </c>
      <c r="G99" s="5"/>
    </row>
    <row r="101" spans="1:7" ht="30" customHeight="1">
      <c r="A101" s="227" t="s">
        <v>213</v>
      </c>
      <c r="B101" s="171"/>
      <c r="C101" s="172"/>
      <c r="D101" s="171"/>
      <c r="E101" s="171"/>
      <c r="F101" s="171"/>
      <c r="G101" s="171"/>
    </row>
    <row r="102" spans="1:7" ht="30" customHeight="1">
      <c r="A102" s="130" t="s">
        <v>309</v>
      </c>
      <c r="B102" s="130" t="s">
        <v>310</v>
      </c>
      <c r="C102" s="130" t="s">
        <v>311</v>
      </c>
      <c r="D102" s="131" t="s">
        <v>312</v>
      </c>
      <c r="E102" s="131" t="s">
        <v>313</v>
      </c>
      <c r="F102" s="130" t="s">
        <v>277</v>
      </c>
      <c r="G102" s="130" t="s">
        <v>278</v>
      </c>
    </row>
    <row r="103" spans="1:7" ht="30" customHeight="1">
      <c r="A103" s="130">
        <v>17</v>
      </c>
      <c r="B103" s="5"/>
      <c r="C103" s="131" t="s">
        <v>329</v>
      </c>
      <c r="D103" s="5"/>
      <c r="E103" s="232">
        <v>595</v>
      </c>
      <c r="F103" s="233">
        <v>238</v>
      </c>
      <c r="G103" s="5"/>
    </row>
    <row r="105" spans="1:7" ht="30" customHeight="1">
      <c r="A105" s="227" t="s">
        <v>213</v>
      </c>
      <c r="B105" s="171"/>
      <c r="C105" s="172"/>
      <c r="D105" s="171"/>
      <c r="E105" s="171"/>
      <c r="F105" s="171"/>
      <c r="G105" s="171"/>
    </row>
    <row r="106" spans="1:7" ht="30" customHeight="1">
      <c r="A106" s="130" t="s">
        <v>309</v>
      </c>
      <c r="B106" s="130" t="s">
        <v>310</v>
      </c>
      <c r="C106" s="130" t="s">
        <v>311</v>
      </c>
      <c r="D106" s="131" t="s">
        <v>312</v>
      </c>
      <c r="E106" s="131" t="s">
        <v>313</v>
      </c>
      <c r="F106" s="130" t="s">
        <v>277</v>
      </c>
      <c r="G106" s="130" t="s">
        <v>278</v>
      </c>
    </row>
    <row r="107" spans="1:7" ht="30" customHeight="1">
      <c r="A107" s="130"/>
      <c r="B107" s="5"/>
      <c r="C107" s="131" t="s">
        <v>330</v>
      </c>
      <c r="D107" s="5">
        <v>20</v>
      </c>
      <c r="E107" s="232">
        <v>3</v>
      </c>
      <c r="F107" s="233">
        <v>71</v>
      </c>
      <c r="G107" s="5"/>
    </row>
    <row r="108" s="237" customFormat="1" ht="19.5">
      <c r="E108" s="237" t="s">
        <v>308</v>
      </c>
    </row>
    <row r="109" spans="1:3" ht="15.75">
      <c r="A109" s="238" t="s">
        <v>331</v>
      </c>
      <c r="B109" s="238"/>
      <c r="C109" s="238" t="s">
        <v>332</v>
      </c>
    </row>
    <row r="110" spans="1:3" s="240" customFormat="1" ht="15.75">
      <c r="A110" s="239">
        <v>1234</v>
      </c>
      <c r="B110" s="239" t="s">
        <v>333</v>
      </c>
      <c r="C110" s="239">
        <v>96</v>
      </c>
    </row>
    <row r="111" spans="1:4" s="240" customFormat="1" ht="15.75">
      <c r="A111" s="239">
        <v>2867230</v>
      </c>
      <c r="B111" s="239" t="s">
        <v>334</v>
      </c>
      <c r="C111" s="239">
        <v>10</v>
      </c>
      <c r="D111" s="240" t="s">
        <v>335</v>
      </c>
    </row>
    <row r="112" spans="1:3" s="240" customFormat="1" ht="15.75">
      <c r="A112" s="239">
        <v>57205720</v>
      </c>
      <c r="B112" s="239" t="s">
        <v>288</v>
      </c>
      <c r="C112" s="239">
        <v>354</v>
      </c>
    </row>
    <row r="113" spans="1:3" s="240" customFormat="1" ht="15.75">
      <c r="A113" s="239">
        <v>58105477</v>
      </c>
      <c r="B113" s="239" t="s">
        <v>306</v>
      </c>
      <c r="C113" s="239">
        <v>44</v>
      </c>
    </row>
    <row r="114" spans="1:3" s="240" customFormat="1" ht="15.75">
      <c r="A114" s="239"/>
      <c r="B114" s="239"/>
      <c r="C114" s="239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str">
        <f>'總計餘額 (2)'!F15</f>
        <v>四年4班</v>
      </c>
      <c r="H1" s="73" t="s">
        <v>136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570</v>
      </c>
      <c r="G3" s="2"/>
      <c r="H3" s="2">
        <f>F3-G3</f>
        <v>570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101</v>
      </c>
      <c r="H4" s="2">
        <f>H3+F4-G4</f>
        <v>469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1">H4+F5-G5</f>
        <v>469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469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469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469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469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469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469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>H11+F12-G12</f>
        <v>469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570</v>
      </c>
      <c r="G33" s="5">
        <f>SUM(G3:G30)</f>
        <v>101</v>
      </c>
      <c r="H33" s="2">
        <f>F33-G33</f>
        <v>469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469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str">
        <f>'總計餘額 (2)'!F16</f>
        <v>四年5班</v>
      </c>
      <c r="H1" s="75" t="s">
        <v>75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570</v>
      </c>
      <c r="G3" s="2"/>
      <c r="H3" s="2">
        <f>F3-G3</f>
        <v>570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0</v>
      </c>
      <c r="H4" s="2">
        <f aca="true" t="shared" si="0" ref="H4:H12">H3+F4-G4</f>
        <v>570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570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570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570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570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570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570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570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570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8.75" customHeight="1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570</v>
      </c>
      <c r="G35" s="5">
        <f>SUM(G3:G32)</f>
        <v>0</v>
      </c>
      <c r="H35" s="2">
        <f>F35-G35</f>
        <v>570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570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1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str">
        <f>'總計餘額 (2)'!F18</f>
        <v>五年1班</v>
      </c>
      <c r="H1" s="20" t="s">
        <v>265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38</v>
      </c>
      <c r="F2" s="4" t="s">
        <v>39</v>
      </c>
      <c r="G2" s="4" t="s">
        <v>40</v>
      </c>
      <c r="H2" s="4" t="s">
        <v>41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570</v>
      </c>
      <c r="G3" s="2"/>
      <c r="H3" s="2">
        <f>F3-G3</f>
        <v>570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277</v>
      </c>
      <c r="H4" s="2">
        <f aca="true" t="shared" si="0" ref="H4:H16">H3+F4-G4</f>
        <v>293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293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293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293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293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293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293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293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293</v>
      </c>
    </row>
    <row r="13" spans="1:8" ht="15.75">
      <c r="A13" s="53"/>
      <c r="B13" s="48"/>
      <c r="C13" s="2"/>
      <c r="D13" s="52"/>
      <c r="E13" s="50"/>
      <c r="F13" s="2"/>
      <c r="G13" s="2"/>
      <c r="H13" s="2">
        <f t="shared" si="0"/>
        <v>293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293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293</v>
      </c>
    </row>
    <row r="16" spans="1:8" ht="15.75">
      <c r="A16" s="23"/>
      <c r="B16" s="31"/>
      <c r="C16" s="3"/>
      <c r="D16" s="5"/>
      <c r="E16" s="6"/>
      <c r="F16" s="2"/>
      <c r="G16" s="5"/>
      <c r="H16" s="2">
        <f t="shared" si="0"/>
        <v>293</v>
      </c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42</v>
      </c>
      <c r="C34" s="5"/>
      <c r="D34" s="5"/>
      <c r="E34" s="5"/>
      <c r="F34" s="5">
        <f>SUM(F3:F31)</f>
        <v>570</v>
      </c>
      <c r="G34" s="5">
        <f>SUM(G3:G31)</f>
        <v>277</v>
      </c>
      <c r="H34" s="2">
        <f>F34-G34</f>
        <v>293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293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43</v>
      </c>
      <c r="C41" s="14" t="s">
        <v>44</v>
      </c>
      <c r="E41" s="17" t="s">
        <v>45</v>
      </c>
      <c r="G41" s="18" t="s">
        <v>46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25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str">
        <f>'總計餘額 (2)'!F19</f>
        <v>五年2班</v>
      </c>
      <c r="H1" s="73" t="s">
        <v>68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540</v>
      </c>
      <c r="G3" s="2"/>
      <c r="H3" s="2">
        <f>F3-G3</f>
        <v>540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669</v>
      </c>
      <c r="H4" s="2">
        <f aca="true" t="shared" si="0" ref="H4:H16">H3+F4-G4</f>
        <v>-129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-129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-129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-129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-129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-129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-129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-129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-129</v>
      </c>
    </row>
    <row r="13" spans="1:8" ht="15.75">
      <c r="A13" s="27"/>
      <c r="B13" s="39"/>
      <c r="C13" s="28"/>
      <c r="D13" s="29"/>
      <c r="E13" s="28"/>
      <c r="F13" s="2"/>
      <c r="G13" s="2"/>
      <c r="H13" s="2">
        <f t="shared" si="0"/>
        <v>-129</v>
      </c>
    </row>
    <row r="14" spans="1:8" ht="15.75">
      <c r="A14" s="27"/>
      <c r="B14" s="37"/>
      <c r="C14" s="2"/>
      <c r="D14" s="5"/>
      <c r="E14" s="30"/>
      <c r="F14" s="2"/>
      <c r="G14" s="2"/>
      <c r="H14" s="2">
        <f t="shared" si="0"/>
        <v>-129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-129</v>
      </c>
    </row>
    <row r="16" spans="1:8" ht="15.75">
      <c r="A16" s="23"/>
      <c r="B16" s="31"/>
      <c r="C16" s="3"/>
      <c r="D16" s="5"/>
      <c r="E16" s="2"/>
      <c r="F16" s="2"/>
      <c r="G16" s="2"/>
      <c r="H16" s="2">
        <f t="shared" si="0"/>
        <v>-129</v>
      </c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540</v>
      </c>
      <c r="G35" s="5">
        <f>SUM(G3:G32)</f>
        <v>669</v>
      </c>
      <c r="H35" s="2">
        <f>F35-G35</f>
        <v>-129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-129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2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str">
        <f>'總計餘額 (2)'!F20</f>
        <v>五年3班</v>
      </c>
      <c r="H1" s="73" t="s">
        <v>104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510</v>
      </c>
      <c r="G3" s="2"/>
      <c r="H3" s="2">
        <f>F3-G3</f>
        <v>510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0</v>
      </c>
      <c r="H4" s="2">
        <f aca="true" t="shared" si="0" ref="H4:H12">H3+F4-G4</f>
        <v>510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510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510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510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510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510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510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510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510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1"/>
      <c r="C19" s="3"/>
      <c r="D19" s="2"/>
      <c r="E19" s="2"/>
      <c r="F19" s="5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20</v>
      </c>
      <c r="C22" s="5"/>
      <c r="D22" s="5"/>
      <c r="E22" s="5"/>
      <c r="F22" s="5">
        <f>SUM(F3:F19)</f>
        <v>510</v>
      </c>
      <c r="G22" s="5">
        <f>SUM(G3:G19)</f>
        <v>0</v>
      </c>
      <c r="H22" s="2">
        <f>F22-G22</f>
        <v>510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510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6</v>
      </c>
      <c r="C29" s="14" t="s">
        <v>21</v>
      </c>
      <c r="E29" s="17" t="s">
        <v>7</v>
      </c>
      <c r="G29" s="18" t="s">
        <v>22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00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3.50390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str">
        <f>'總計餘額 (2)'!F21</f>
        <v>五年4班</v>
      </c>
      <c r="H1" s="75" t="s">
        <v>101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540</v>
      </c>
      <c r="G3" s="2"/>
      <c r="H3" s="2">
        <f>F3-G3</f>
        <v>540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605</v>
      </c>
      <c r="H4" s="2">
        <f>H3+F4-G4</f>
        <v>-65</v>
      </c>
    </row>
    <row r="5" spans="1:8" ht="15.75">
      <c r="A5" s="64"/>
      <c r="B5" s="63"/>
      <c r="C5" s="103"/>
      <c r="D5" s="103"/>
      <c r="E5" s="69"/>
      <c r="F5" s="2"/>
      <c r="G5" s="2"/>
      <c r="H5" s="2">
        <f>H4+F5-G5</f>
        <v>-65</v>
      </c>
    </row>
    <row r="6" spans="1:8" ht="19.5">
      <c r="A6" s="64"/>
      <c r="B6" s="63"/>
      <c r="C6" s="103"/>
      <c r="D6" s="103"/>
      <c r="E6" s="69"/>
      <c r="F6" s="66"/>
      <c r="G6" s="68"/>
      <c r="H6" s="2">
        <f>H5+F6-G6</f>
        <v>-65</v>
      </c>
    </row>
    <row r="7" spans="1:8" ht="19.5">
      <c r="A7" s="64"/>
      <c r="B7" s="63"/>
      <c r="C7" s="103"/>
      <c r="D7" s="103"/>
      <c r="E7" s="69"/>
      <c r="F7" s="66"/>
      <c r="G7" s="126"/>
      <c r="H7" s="2">
        <f>H6+F7-G7</f>
        <v>-65</v>
      </c>
    </row>
    <row r="8" spans="1:8" ht="19.5">
      <c r="A8" s="64"/>
      <c r="B8" s="63"/>
      <c r="C8" s="103"/>
      <c r="D8" s="103"/>
      <c r="E8" s="69"/>
      <c r="F8" s="66"/>
      <c r="G8" s="125"/>
      <c r="H8" s="2">
        <f>H7+F8-G8</f>
        <v>-65</v>
      </c>
    </row>
    <row r="9" spans="1:8" ht="15.75">
      <c r="A9" s="64"/>
      <c r="B9" s="63"/>
      <c r="C9" s="103"/>
      <c r="D9" s="103"/>
      <c r="E9" s="69"/>
      <c r="F9" s="2"/>
      <c r="G9" s="2"/>
      <c r="H9" s="2">
        <f aca="true" t="shared" si="0" ref="H9:H14">H8+F9-G9</f>
        <v>-65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-65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-65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-65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-65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-65</v>
      </c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540</v>
      </c>
      <c r="G35" s="5">
        <f>SUM(G3:G32)</f>
        <v>605</v>
      </c>
      <c r="H35" s="2">
        <f>F35-G35</f>
        <v>-65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-65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15</v>
      </c>
      <c r="C42" s="14" t="s">
        <v>16</v>
      </c>
      <c r="E42" s="17" t="s">
        <v>17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50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25390625" style="1" customWidth="1"/>
    <col min="8" max="16384" width="9.00390625" style="1" customWidth="1"/>
  </cols>
  <sheetData>
    <row r="1" spans="1:8" ht="24">
      <c r="A1" s="76" t="s">
        <v>80</v>
      </c>
      <c r="B1" s="76"/>
      <c r="C1" s="76"/>
      <c r="D1" s="76"/>
      <c r="E1" s="76"/>
      <c r="F1" s="76"/>
      <c r="G1" s="77" t="str">
        <f>'總計餘額 (2)'!F22</f>
        <v>五年5班</v>
      </c>
      <c r="H1" s="73" t="s">
        <v>53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570</v>
      </c>
      <c r="G3" s="2"/>
      <c r="H3" s="2">
        <f>F3-G3</f>
        <v>570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242</v>
      </c>
      <c r="H4" s="2">
        <f>H3+F4-G4</f>
        <v>328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5">H4+F5-G5</f>
        <v>328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328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328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328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328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328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328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328</v>
      </c>
    </row>
    <row r="13" spans="1:8" ht="15.75">
      <c r="A13" s="42"/>
      <c r="B13" s="37"/>
      <c r="C13" s="2"/>
      <c r="D13" s="2"/>
      <c r="E13" s="7"/>
      <c r="F13" s="2"/>
      <c r="G13" s="2"/>
      <c r="H13" s="2">
        <f t="shared" si="0"/>
        <v>328</v>
      </c>
    </row>
    <row r="14" spans="1:8" ht="15.75">
      <c r="A14" s="42"/>
      <c r="B14" s="37"/>
      <c r="C14" s="2"/>
      <c r="D14" s="2"/>
      <c r="E14" s="40"/>
      <c r="F14" s="2"/>
      <c r="G14" s="2"/>
      <c r="H14" s="2">
        <f t="shared" si="0"/>
        <v>328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328</v>
      </c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19</v>
      </c>
      <c r="C34" s="5"/>
      <c r="D34" s="5"/>
      <c r="E34" s="5"/>
      <c r="F34" s="5">
        <f>SUM(F3:F31)</f>
        <v>570</v>
      </c>
      <c r="G34" s="5">
        <f>SUM(G3:G31)</f>
        <v>242</v>
      </c>
      <c r="H34" s="2">
        <f>F34-G34</f>
        <v>328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328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25</v>
      </c>
      <c r="C41" s="14" t="s">
        <v>26</v>
      </c>
      <c r="E41" s="17" t="s">
        <v>27</v>
      </c>
      <c r="G41" s="18" t="s">
        <v>28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00390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str">
        <f>'總計餘額 (2)'!F25</f>
        <v>六年1班</v>
      </c>
      <c r="H1" s="75" t="s">
        <v>73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660</v>
      </c>
      <c r="G3" s="2"/>
      <c r="H3" s="2">
        <f>F3-G3</f>
        <v>660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248</v>
      </c>
      <c r="H4" s="2">
        <f aca="true" t="shared" si="0" ref="H4:H15">H3+F4-G4</f>
        <v>412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412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412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412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412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412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412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412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412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412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412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412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660</v>
      </c>
      <c r="G35" s="5">
        <f>SUM(G3:G32)</f>
        <v>248</v>
      </c>
      <c r="H35" s="2">
        <f>F35-G35</f>
        <v>412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412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87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25390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str">
        <f>'總計餘額 (2)'!F26</f>
        <v>六年2班</v>
      </c>
      <c r="H1" s="75" t="s">
        <v>79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690</v>
      </c>
      <c r="G3" s="2"/>
      <c r="H3" s="2">
        <f>F3-G3</f>
        <v>690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356</v>
      </c>
      <c r="H4" s="2">
        <f aca="true" t="shared" si="0" ref="H4:H10">H3+F4-G4</f>
        <v>334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334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334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334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334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334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334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>H10+F11-G11</f>
        <v>334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>H11+F12-G12</f>
        <v>334</v>
      </c>
    </row>
    <row r="13" spans="1:8" ht="15.75">
      <c r="A13" s="23"/>
      <c r="B13" s="31"/>
      <c r="C13" s="3"/>
      <c r="D13" s="5"/>
      <c r="E13" s="2"/>
      <c r="F13" s="2"/>
      <c r="G13" s="2"/>
      <c r="H13" s="2">
        <f>H12+F13-G13</f>
        <v>334</v>
      </c>
    </row>
    <row r="14" spans="1:8" ht="15.75">
      <c r="A14" s="23"/>
      <c r="B14" s="32"/>
      <c r="C14" s="5"/>
      <c r="D14" s="5"/>
      <c r="E14" s="11"/>
      <c r="F14" s="2"/>
      <c r="G14" s="5"/>
      <c r="H14" s="2">
        <f>H13+F14-G14</f>
        <v>334</v>
      </c>
    </row>
    <row r="15" spans="1:8" ht="15.75">
      <c r="A15" s="23"/>
      <c r="B15" s="32"/>
      <c r="C15" s="5"/>
      <c r="D15" s="5"/>
      <c r="E15" s="11"/>
      <c r="F15" s="2"/>
      <c r="G15" s="5"/>
      <c r="H15" s="2">
        <f>H14+F15-G15</f>
        <v>334</v>
      </c>
    </row>
    <row r="16" spans="1:8" ht="15.75">
      <c r="A16" s="23"/>
      <c r="B16" s="32"/>
      <c r="C16" s="5"/>
      <c r="D16" s="5"/>
      <c r="E16" s="12"/>
      <c r="F16" s="5"/>
      <c r="G16" s="5"/>
      <c r="H16" s="2"/>
    </row>
    <row r="17" spans="1:8" ht="15.75">
      <c r="A17" s="23"/>
      <c r="B17" s="32"/>
      <c r="C17" s="5"/>
      <c r="D17" s="5"/>
      <c r="E17" s="12"/>
      <c r="F17" s="5"/>
      <c r="G17" s="5"/>
      <c r="H17" s="2"/>
    </row>
    <row r="18" spans="1:8" ht="15.75">
      <c r="A18" s="23"/>
      <c r="B18" s="32"/>
      <c r="C18" s="5"/>
      <c r="D18" s="5"/>
      <c r="E18" s="12"/>
      <c r="F18" s="8"/>
      <c r="G18" s="8"/>
      <c r="H18" s="2"/>
    </row>
    <row r="19" spans="1:8" ht="15.75">
      <c r="A19" s="23"/>
      <c r="B19" s="32"/>
      <c r="C19" s="5"/>
      <c r="D19" s="5"/>
      <c r="E19" s="13"/>
      <c r="F19" s="2"/>
      <c r="G19" s="8"/>
      <c r="H19" s="2"/>
    </row>
    <row r="20" spans="1:8" ht="15.75">
      <c r="A20" s="23"/>
      <c r="B20" s="31"/>
      <c r="C20" s="3"/>
      <c r="D20" s="2"/>
      <c r="E20" s="2"/>
      <c r="F20" s="5"/>
      <c r="G20" s="5"/>
      <c r="H20" s="2"/>
    </row>
    <row r="21" spans="1:8" ht="15.75">
      <c r="A21" s="21"/>
      <c r="B21" s="31"/>
      <c r="C21" s="3"/>
      <c r="D21" s="2"/>
      <c r="E21" s="2"/>
      <c r="F21" s="2"/>
      <c r="G21" s="2"/>
      <c r="H21" s="2"/>
    </row>
    <row r="22" spans="1:8" ht="1.5" customHeight="1">
      <c r="A22" s="22"/>
      <c r="B22" s="32"/>
      <c r="C22" s="3"/>
      <c r="D22" s="5"/>
      <c r="E22" s="5"/>
      <c r="F22" s="5"/>
      <c r="G22" s="5"/>
      <c r="H22" s="2" t="e">
        <f>#REF!+F23-G23</f>
        <v>#REF!</v>
      </c>
    </row>
    <row r="23" spans="1:8" ht="15.75">
      <c r="A23" s="23"/>
      <c r="B23" s="33" t="s">
        <v>19</v>
      </c>
      <c r="C23" s="5"/>
      <c r="D23" s="5"/>
      <c r="E23" s="5"/>
      <c r="F23" s="5">
        <f>SUM(F3:F20)</f>
        <v>690</v>
      </c>
      <c r="G23" s="5">
        <f>SUM(G3:G20)</f>
        <v>356</v>
      </c>
      <c r="H23" s="2">
        <f>F23-G23</f>
        <v>334</v>
      </c>
    </row>
    <row r="24" spans="1:8" ht="1.5" customHeight="1">
      <c r="A24" s="24"/>
      <c r="B24" s="34"/>
      <c r="C24" s="8"/>
      <c r="D24" s="8"/>
      <c r="E24" s="8"/>
      <c r="F24" s="8"/>
      <c r="G24" s="8"/>
      <c r="H24" s="2">
        <f>H23+F24-G24</f>
        <v>334</v>
      </c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7" spans="1:3" s="14" customFormat="1" ht="15.75">
      <c r="A27" s="25"/>
      <c r="B27" s="35"/>
      <c r="C27" s="15"/>
    </row>
    <row r="30" spans="1:7" ht="15.75">
      <c r="A30" s="25" t="s">
        <v>25</v>
      </c>
      <c r="C30" s="14" t="s">
        <v>26</v>
      </c>
      <c r="E30" s="17" t="s">
        <v>27</v>
      </c>
      <c r="G30" s="18" t="s">
        <v>28</v>
      </c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spans="1:7" ht="15.75">
      <c r="A33" s="25"/>
      <c r="C33" s="14"/>
      <c r="E33" s="17"/>
      <c r="G33" s="18"/>
    </row>
    <row r="34" ht="15.75">
      <c r="G34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50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00390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str">
        <f>'總計餘額 (2)'!F27</f>
        <v>六年3班</v>
      </c>
      <c r="H1" s="75" t="s">
        <v>74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570</v>
      </c>
      <c r="G3" s="2"/>
      <c r="H3" s="2">
        <f>F3-G3</f>
        <v>570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68</v>
      </c>
      <c r="H4" s="2">
        <f aca="true" t="shared" si="0" ref="H4:H13">H3+F4-G4</f>
        <v>502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502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502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502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502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502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502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502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502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502</v>
      </c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570</v>
      </c>
      <c r="G35" s="5">
        <f>SUM(G3:G32)</f>
        <v>68</v>
      </c>
      <c r="H35" s="2">
        <f>F35-G35</f>
        <v>502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502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25</v>
      </c>
      <c r="C42" s="14" t="s">
        <v>26</v>
      </c>
      <c r="E42" s="17" t="s">
        <v>27</v>
      </c>
      <c r="G42" s="18" t="s">
        <v>28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  <row r="46" ht="15.75">
      <c r="G46" s="19"/>
    </row>
  </sheetData>
  <sheetProtection/>
  <protectedRanges>
    <protectedRange sqref="E6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L3" sqref="L3"/>
    </sheetView>
  </sheetViews>
  <sheetFormatPr defaultColWidth="9.00390625" defaultRowHeight="16.5"/>
  <cols>
    <col min="1" max="1" width="13.25390625" style="161" customWidth="1"/>
    <col min="2" max="2" width="15.125" style="161" customWidth="1"/>
    <col min="3" max="3" width="10.50390625" style="129" hidden="1" customWidth="1"/>
    <col min="4" max="4" width="13.375" style="129" hidden="1" customWidth="1"/>
    <col min="5" max="6" width="10.50390625" style="129" hidden="1" customWidth="1"/>
    <col min="7" max="7" width="12.125" style="128" hidden="1" customWidth="1"/>
    <col min="8" max="9" width="9.875" style="128" hidden="1" customWidth="1"/>
    <col min="10" max="11" width="8.875" style="128" hidden="1" customWidth="1"/>
    <col min="12" max="12" width="12.25390625" style="128" customWidth="1"/>
    <col min="13" max="14" width="8.875" style="128" hidden="1" customWidth="1"/>
    <col min="15" max="15" width="8.875" style="128" customWidth="1"/>
    <col min="16" max="17" width="9.875" style="128" customWidth="1"/>
    <col min="18" max="18" width="12.75390625" style="128" customWidth="1"/>
    <col min="19" max="16384" width="8.875" style="128" customWidth="1"/>
  </cols>
  <sheetData>
    <row r="1" spans="1:6" ht="33">
      <c r="A1" s="159"/>
      <c r="B1" s="159"/>
      <c r="C1" s="156"/>
      <c r="D1" s="157" t="s">
        <v>143</v>
      </c>
      <c r="E1" s="157"/>
      <c r="F1" s="157"/>
    </row>
    <row r="3" spans="1:18" ht="64.5">
      <c r="A3" s="209" t="s">
        <v>8</v>
      </c>
      <c r="B3" s="209" t="s">
        <v>51</v>
      </c>
      <c r="C3" s="209" t="s">
        <v>9</v>
      </c>
      <c r="D3" s="221" t="s">
        <v>257</v>
      </c>
      <c r="E3" s="129" t="s">
        <v>9</v>
      </c>
      <c r="F3" s="211" t="s">
        <v>248</v>
      </c>
      <c r="G3" s="213" t="s">
        <v>247</v>
      </c>
      <c r="H3" s="222" t="s">
        <v>249</v>
      </c>
      <c r="I3" s="222"/>
      <c r="J3" s="226" t="s">
        <v>251</v>
      </c>
      <c r="K3" s="222" t="s">
        <v>254</v>
      </c>
      <c r="L3" s="243" t="s">
        <v>341</v>
      </c>
      <c r="M3" s="222" t="s">
        <v>255</v>
      </c>
      <c r="N3" s="224" t="s">
        <v>261</v>
      </c>
      <c r="O3" s="241" t="s">
        <v>339</v>
      </c>
      <c r="P3" s="242" t="s">
        <v>337</v>
      </c>
      <c r="Q3" s="242" t="s">
        <v>338</v>
      </c>
      <c r="R3" s="243" t="s">
        <v>340</v>
      </c>
    </row>
    <row r="4" spans="1:18" ht="24">
      <c r="A4" s="111" t="s">
        <v>144</v>
      </c>
      <c r="B4" s="204" t="s">
        <v>336</v>
      </c>
      <c r="C4" s="158"/>
      <c r="D4" s="158"/>
      <c r="E4" s="158"/>
      <c r="F4" s="212"/>
      <c r="G4" s="214"/>
      <c r="H4" s="205"/>
      <c r="I4" s="136"/>
      <c r="J4" s="226"/>
      <c r="K4" s="223"/>
      <c r="L4" s="223"/>
      <c r="M4" s="223"/>
      <c r="N4" s="223"/>
      <c r="O4" s="223">
        <v>309</v>
      </c>
      <c r="P4" s="223">
        <f>O4-L4</f>
        <v>309</v>
      </c>
      <c r="Q4" s="223"/>
      <c r="R4" s="223">
        <v>0</v>
      </c>
    </row>
    <row r="5" spans="1:18" ht="24">
      <c r="A5" s="111" t="s">
        <v>146</v>
      </c>
      <c r="B5" s="204" t="s">
        <v>182</v>
      </c>
      <c r="C5" s="158">
        <v>0</v>
      </c>
      <c r="D5" s="158"/>
      <c r="E5" s="158"/>
      <c r="F5" s="212">
        <v>200</v>
      </c>
      <c r="G5" s="214">
        <f>E5+F5</f>
        <v>200</v>
      </c>
      <c r="H5" s="205">
        <v>38</v>
      </c>
      <c r="I5" s="136">
        <f>G5-H5</f>
        <v>162</v>
      </c>
      <c r="J5" s="226">
        <f>G5-H5</f>
        <v>162</v>
      </c>
      <c r="K5" s="223">
        <v>-162</v>
      </c>
      <c r="L5" s="223">
        <f>J5+K5</f>
        <v>0</v>
      </c>
      <c r="M5" s="223"/>
      <c r="N5" s="223"/>
      <c r="O5" s="223">
        <v>136</v>
      </c>
      <c r="P5" s="223">
        <f aca="true" t="shared" si="0" ref="P5:P30">O5-L5</f>
        <v>136</v>
      </c>
      <c r="Q5" s="223"/>
      <c r="R5" s="223">
        <v>0</v>
      </c>
    </row>
    <row r="6" spans="1:18" ht="24">
      <c r="A6" s="111" t="s">
        <v>88</v>
      </c>
      <c r="B6" s="204" t="s">
        <v>180</v>
      </c>
      <c r="C6" s="158">
        <v>0</v>
      </c>
      <c r="D6" s="158"/>
      <c r="E6" s="158"/>
      <c r="F6" s="212">
        <v>200</v>
      </c>
      <c r="G6" s="214">
        <f>E6+F6</f>
        <v>200</v>
      </c>
      <c r="H6" s="205"/>
      <c r="I6" s="136">
        <f>G6-H6</f>
        <v>200</v>
      </c>
      <c r="J6" s="226">
        <f>G6-H6</f>
        <v>200</v>
      </c>
      <c r="K6" s="223">
        <v>-200</v>
      </c>
      <c r="L6" s="223">
        <f>J6+K6</f>
        <v>0</v>
      </c>
      <c r="M6" s="223"/>
      <c r="N6" s="223"/>
      <c r="O6" s="223">
        <v>440</v>
      </c>
      <c r="P6" s="223">
        <f t="shared" si="0"/>
        <v>440</v>
      </c>
      <c r="Q6" s="223"/>
      <c r="R6" s="223">
        <v>0</v>
      </c>
    </row>
    <row r="7" spans="1:18" ht="24">
      <c r="A7" s="111" t="s">
        <v>89</v>
      </c>
      <c r="B7" s="131" t="s">
        <v>184</v>
      </c>
      <c r="C7" s="158">
        <v>0</v>
      </c>
      <c r="D7" s="158"/>
      <c r="E7" s="158"/>
      <c r="F7" s="212">
        <v>200</v>
      </c>
      <c r="G7" s="214">
        <f>E7+F7</f>
        <v>200</v>
      </c>
      <c r="H7" s="205">
        <v>293</v>
      </c>
      <c r="I7" s="136">
        <f>G7-H7</f>
        <v>-93</v>
      </c>
      <c r="J7" s="226">
        <v>0</v>
      </c>
      <c r="K7" s="223"/>
      <c r="L7" s="223">
        <f>J7+K7</f>
        <v>0</v>
      </c>
      <c r="M7" s="223"/>
      <c r="N7" s="223">
        <v>93</v>
      </c>
      <c r="O7" s="223">
        <v>220</v>
      </c>
      <c r="P7" s="223">
        <f t="shared" si="0"/>
        <v>220</v>
      </c>
      <c r="Q7" s="223"/>
      <c r="R7" s="223">
        <v>0</v>
      </c>
    </row>
    <row r="8" spans="1:18" ht="24">
      <c r="A8" s="111" t="s">
        <v>92</v>
      </c>
      <c r="B8" s="111" t="s">
        <v>145</v>
      </c>
      <c r="C8" s="158">
        <v>600</v>
      </c>
      <c r="D8" s="158">
        <v>359</v>
      </c>
      <c r="E8" s="158">
        <f>C8-D8</f>
        <v>241</v>
      </c>
      <c r="F8" s="212">
        <v>200</v>
      </c>
      <c r="G8" s="214">
        <f>E8+F8</f>
        <v>441</v>
      </c>
      <c r="H8" s="136">
        <v>178</v>
      </c>
      <c r="I8" s="136">
        <f>G8-H8</f>
        <v>263</v>
      </c>
      <c r="J8" s="226">
        <f>G8-H8</f>
        <v>263</v>
      </c>
      <c r="K8" s="223"/>
      <c r="L8" s="223">
        <f>J8+K8</f>
        <v>263</v>
      </c>
      <c r="M8" s="223"/>
      <c r="N8" s="223"/>
      <c r="O8" s="223">
        <v>771</v>
      </c>
      <c r="P8" s="223">
        <f t="shared" si="0"/>
        <v>508</v>
      </c>
      <c r="Q8" s="223"/>
      <c r="R8" s="223">
        <v>0</v>
      </c>
    </row>
    <row r="9" spans="1:18" ht="24">
      <c r="A9" s="111" t="s">
        <v>93</v>
      </c>
      <c r="B9" s="111" t="s">
        <v>147</v>
      </c>
      <c r="C9" s="158">
        <v>600</v>
      </c>
      <c r="D9" s="158">
        <v>431</v>
      </c>
      <c r="E9" s="158">
        <f>C9-D9</f>
        <v>169</v>
      </c>
      <c r="F9" s="212">
        <v>200</v>
      </c>
      <c r="G9" s="214">
        <f aca="true" t="shared" si="1" ref="G9:G30">E9+F9</f>
        <v>369</v>
      </c>
      <c r="H9" s="136">
        <v>124</v>
      </c>
      <c r="I9" s="136">
        <f aca="true" t="shared" si="2" ref="I9:I30">G9-H9</f>
        <v>245</v>
      </c>
      <c r="J9" s="226">
        <f>G9-H9</f>
        <v>245</v>
      </c>
      <c r="K9" s="223"/>
      <c r="L9" s="223">
        <f aca="true" t="shared" si="3" ref="L9:L30">J9+K9</f>
        <v>245</v>
      </c>
      <c r="M9" s="223"/>
      <c r="N9" s="223"/>
      <c r="O9" s="223">
        <v>404</v>
      </c>
      <c r="P9" s="223">
        <f t="shared" si="0"/>
        <v>159</v>
      </c>
      <c r="Q9" s="223"/>
      <c r="R9" s="223">
        <v>0</v>
      </c>
    </row>
    <row r="10" spans="1:18" ht="24">
      <c r="A10" s="111" t="s">
        <v>94</v>
      </c>
      <c r="B10" s="111" t="s">
        <v>148</v>
      </c>
      <c r="C10" s="158">
        <v>600</v>
      </c>
      <c r="D10" s="158">
        <v>339</v>
      </c>
      <c r="E10" s="158">
        <f>C10-D10</f>
        <v>261</v>
      </c>
      <c r="F10" s="212">
        <v>200</v>
      </c>
      <c r="G10" s="214">
        <f t="shared" si="1"/>
        <v>461</v>
      </c>
      <c r="H10" s="136">
        <v>245</v>
      </c>
      <c r="I10" s="136">
        <f t="shared" si="2"/>
        <v>216</v>
      </c>
      <c r="J10" s="226">
        <f>G10-H10</f>
        <v>216</v>
      </c>
      <c r="K10" s="223"/>
      <c r="L10" s="223">
        <f t="shared" si="3"/>
        <v>216</v>
      </c>
      <c r="M10" s="223"/>
      <c r="N10" s="223"/>
      <c r="O10" s="223">
        <v>537</v>
      </c>
      <c r="P10" s="223">
        <f t="shared" si="0"/>
        <v>321</v>
      </c>
      <c r="Q10" s="223"/>
      <c r="R10" s="223">
        <v>0</v>
      </c>
    </row>
    <row r="11" spans="1:18" ht="24">
      <c r="A11" s="111" t="s">
        <v>95</v>
      </c>
      <c r="B11" s="111" t="s">
        <v>149</v>
      </c>
      <c r="C11" s="158">
        <v>600</v>
      </c>
      <c r="D11" s="158">
        <v>600</v>
      </c>
      <c r="E11" s="158">
        <f>C11-D11</f>
        <v>0</v>
      </c>
      <c r="F11" s="212">
        <v>200</v>
      </c>
      <c r="G11" s="214">
        <f t="shared" si="1"/>
        <v>200</v>
      </c>
      <c r="H11" s="205">
        <v>354</v>
      </c>
      <c r="I11" s="136">
        <f t="shared" si="2"/>
        <v>-154</v>
      </c>
      <c r="J11" s="226">
        <v>0</v>
      </c>
      <c r="K11" s="223"/>
      <c r="L11" s="223">
        <f t="shared" si="3"/>
        <v>0</v>
      </c>
      <c r="M11" s="223"/>
      <c r="N11" s="223">
        <v>154</v>
      </c>
      <c r="O11" s="223">
        <v>518</v>
      </c>
      <c r="P11" s="223">
        <f t="shared" si="0"/>
        <v>518</v>
      </c>
      <c r="Q11" s="223"/>
      <c r="R11" s="223">
        <v>0</v>
      </c>
    </row>
    <row r="12" spans="1:18" ht="21.75">
      <c r="A12" s="160" t="s">
        <v>150</v>
      </c>
      <c r="B12" s="160" t="s">
        <v>107</v>
      </c>
      <c r="C12" s="158">
        <v>600</v>
      </c>
      <c r="D12" s="158">
        <v>600</v>
      </c>
      <c r="E12" s="158">
        <v>0</v>
      </c>
      <c r="F12" s="212">
        <v>200</v>
      </c>
      <c r="G12" s="214">
        <f>E12+F12</f>
        <v>200</v>
      </c>
      <c r="H12" s="136"/>
      <c r="I12" s="136">
        <f>G12-H12</f>
        <v>200</v>
      </c>
      <c r="J12" s="226">
        <f>G12-H12</f>
        <v>200</v>
      </c>
      <c r="K12" s="223">
        <v>-200</v>
      </c>
      <c r="L12" s="223">
        <f>J12+K12</f>
        <v>0</v>
      </c>
      <c r="M12" s="223"/>
      <c r="N12" s="223"/>
      <c r="O12" s="223">
        <v>1324</v>
      </c>
      <c r="P12" s="223">
        <v>942</v>
      </c>
      <c r="Q12" s="223">
        <v>-382</v>
      </c>
      <c r="R12" s="223">
        <v>0</v>
      </c>
    </row>
    <row r="13" spans="1:18" ht="21.75">
      <c r="A13" s="160" t="s">
        <v>125</v>
      </c>
      <c r="B13" s="160" t="s">
        <v>108</v>
      </c>
      <c r="C13" s="158">
        <v>600</v>
      </c>
      <c r="D13" s="158">
        <v>317</v>
      </c>
      <c r="E13" s="158">
        <f>C13-D13</f>
        <v>283</v>
      </c>
      <c r="F13" s="212">
        <v>200</v>
      </c>
      <c r="G13" s="214">
        <f>E13+F13</f>
        <v>483</v>
      </c>
      <c r="H13" s="136">
        <v>207</v>
      </c>
      <c r="I13" s="136">
        <f>G13-H13</f>
        <v>276</v>
      </c>
      <c r="J13" s="226">
        <f>G13-H13</f>
        <v>276</v>
      </c>
      <c r="K13" s="223">
        <v>-49</v>
      </c>
      <c r="L13" s="223">
        <f>J13+K13</f>
        <v>227</v>
      </c>
      <c r="M13" s="223"/>
      <c r="N13" s="223"/>
      <c r="O13" s="223">
        <v>259</v>
      </c>
      <c r="P13" s="223">
        <f t="shared" si="0"/>
        <v>32</v>
      </c>
      <c r="Q13" s="223"/>
      <c r="R13" s="223">
        <v>0</v>
      </c>
    </row>
    <row r="14" spans="1:18" ht="21.75">
      <c r="A14" s="160" t="s">
        <v>126</v>
      </c>
      <c r="B14" s="210" t="s">
        <v>264</v>
      </c>
      <c r="C14" s="158"/>
      <c r="D14" s="158"/>
      <c r="E14" s="158"/>
      <c r="F14" s="212"/>
      <c r="G14" s="214"/>
      <c r="H14" s="205"/>
      <c r="I14" s="136"/>
      <c r="J14" s="226"/>
      <c r="K14" s="223"/>
      <c r="L14" s="223"/>
      <c r="M14" s="223"/>
      <c r="N14" s="223"/>
      <c r="O14" s="223">
        <v>300</v>
      </c>
      <c r="P14" s="223">
        <f t="shared" si="0"/>
        <v>300</v>
      </c>
      <c r="Q14" s="223"/>
      <c r="R14" s="223">
        <v>0</v>
      </c>
    </row>
    <row r="15" spans="1:18" ht="21.75">
      <c r="A15" s="160" t="s">
        <v>127</v>
      </c>
      <c r="B15" s="160" t="s">
        <v>109</v>
      </c>
      <c r="C15" s="158">
        <v>600</v>
      </c>
      <c r="D15" s="158">
        <v>466</v>
      </c>
      <c r="E15" s="158">
        <f>C15-D15</f>
        <v>134</v>
      </c>
      <c r="F15" s="212">
        <v>200</v>
      </c>
      <c r="G15" s="214">
        <f>E15+F15</f>
        <v>334</v>
      </c>
      <c r="H15" s="136">
        <v>196</v>
      </c>
      <c r="I15" s="136">
        <f>G15-H15</f>
        <v>138</v>
      </c>
      <c r="J15" s="226">
        <f>G15-H15</f>
        <v>138</v>
      </c>
      <c r="K15" s="223"/>
      <c r="L15" s="223">
        <f>J15+K15</f>
        <v>138</v>
      </c>
      <c r="M15" s="223"/>
      <c r="N15" s="223"/>
      <c r="O15" s="223">
        <v>688</v>
      </c>
      <c r="P15" s="223">
        <f t="shared" si="0"/>
        <v>550</v>
      </c>
      <c r="Q15" s="223"/>
      <c r="R15" s="223">
        <v>0</v>
      </c>
    </row>
    <row r="16" spans="1:18" ht="21.75">
      <c r="A16" s="160" t="s">
        <v>128</v>
      </c>
      <c r="B16" s="160" t="s">
        <v>156</v>
      </c>
      <c r="C16" s="158">
        <v>600</v>
      </c>
      <c r="D16" s="158">
        <v>600</v>
      </c>
      <c r="E16" s="158">
        <v>0</v>
      </c>
      <c r="F16" s="212">
        <v>200</v>
      </c>
      <c r="G16" s="214">
        <f>E16+F16</f>
        <v>200</v>
      </c>
      <c r="H16" s="136">
        <v>103</v>
      </c>
      <c r="I16" s="136">
        <f>G16-H16</f>
        <v>97</v>
      </c>
      <c r="J16" s="226">
        <f>G16-H16</f>
        <v>97</v>
      </c>
      <c r="K16" s="223">
        <v>-97</v>
      </c>
      <c r="L16" s="223">
        <f>J16+K16</f>
        <v>0</v>
      </c>
      <c r="M16" s="223"/>
      <c r="N16" s="223"/>
      <c r="O16" s="223">
        <v>308</v>
      </c>
      <c r="P16" s="223">
        <f t="shared" si="0"/>
        <v>308</v>
      </c>
      <c r="Q16" s="223"/>
      <c r="R16" s="223">
        <v>0</v>
      </c>
    </row>
    <row r="17" spans="1:18" ht="21.75">
      <c r="A17" s="160" t="s">
        <v>151</v>
      </c>
      <c r="B17" s="160" t="s">
        <v>77</v>
      </c>
      <c r="C17" s="158">
        <v>600</v>
      </c>
      <c r="D17" s="158">
        <v>428</v>
      </c>
      <c r="E17" s="158">
        <f>C17-D17</f>
        <v>172</v>
      </c>
      <c r="F17" s="212">
        <v>200</v>
      </c>
      <c r="G17" s="214">
        <f t="shared" si="1"/>
        <v>372</v>
      </c>
      <c r="H17" s="136">
        <v>128</v>
      </c>
      <c r="I17" s="136">
        <f t="shared" si="2"/>
        <v>244</v>
      </c>
      <c r="J17" s="226">
        <v>244</v>
      </c>
      <c r="K17" s="223">
        <v>-244</v>
      </c>
      <c r="L17" s="223">
        <f t="shared" si="3"/>
        <v>0</v>
      </c>
      <c r="M17" s="223"/>
      <c r="N17" s="223"/>
      <c r="O17" s="223">
        <v>212</v>
      </c>
      <c r="P17" s="223">
        <f t="shared" si="0"/>
        <v>212</v>
      </c>
      <c r="Q17" s="223"/>
      <c r="R17" s="223">
        <v>0</v>
      </c>
    </row>
    <row r="18" spans="1:18" ht="21.75">
      <c r="A18" s="160" t="s">
        <v>152</v>
      </c>
      <c r="B18" s="160" t="s">
        <v>111</v>
      </c>
      <c r="C18" s="158">
        <v>600</v>
      </c>
      <c r="D18" s="158">
        <v>600</v>
      </c>
      <c r="E18" s="158">
        <v>0</v>
      </c>
      <c r="F18" s="212">
        <v>200</v>
      </c>
      <c r="G18" s="214">
        <f t="shared" si="1"/>
        <v>200</v>
      </c>
      <c r="H18" s="136">
        <v>207</v>
      </c>
      <c r="I18" s="136">
        <f t="shared" si="2"/>
        <v>-7</v>
      </c>
      <c r="J18" s="226">
        <v>0</v>
      </c>
      <c r="K18" s="223"/>
      <c r="L18" s="223">
        <f t="shared" si="3"/>
        <v>0</v>
      </c>
      <c r="M18" s="223"/>
      <c r="N18" s="223">
        <v>7</v>
      </c>
      <c r="O18" s="223">
        <v>432</v>
      </c>
      <c r="P18" s="223">
        <f t="shared" si="0"/>
        <v>432</v>
      </c>
      <c r="Q18" s="223"/>
      <c r="R18" s="223">
        <v>0</v>
      </c>
    </row>
    <row r="19" spans="1:18" ht="21.75">
      <c r="A19" s="160" t="s">
        <v>153</v>
      </c>
      <c r="B19" s="161" t="s">
        <v>263</v>
      </c>
      <c r="C19" s="158"/>
      <c r="D19" s="158"/>
      <c r="E19" s="158"/>
      <c r="F19" s="158"/>
      <c r="G19" s="223"/>
      <c r="H19" s="223"/>
      <c r="I19" s="223"/>
      <c r="J19" s="223"/>
      <c r="K19" s="223"/>
      <c r="L19" s="223"/>
      <c r="M19" s="223"/>
      <c r="N19" s="223"/>
      <c r="O19" s="223">
        <v>534</v>
      </c>
      <c r="P19" s="223">
        <f t="shared" si="0"/>
        <v>534</v>
      </c>
      <c r="Q19" s="223"/>
      <c r="R19" s="223">
        <v>0</v>
      </c>
    </row>
    <row r="20" spans="1:18" ht="21.75">
      <c r="A20" s="160" t="s">
        <v>154</v>
      </c>
      <c r="B20" s="160" t="s">
        <v>136</v>
      </c>
      <c r="C20" s="158">
        <v>600</v>
      </c>
      <c r="D20" s="158">
        <v>540</v>
      </c>
      <c r="E20" s="158">
        <f>C20-D20</f>
        <v>60</v>
      </c>
      <c r="F20" s="212">
        <v>200</v>
      </c>
      <c r="G20" s="214">
        <f t="shared" si="1"/>
        <v>260</v>
      </c>
      <c r="H20" s="136">
        <v>114</v>
      </c>
      <c r="I20" s="136">
        <f t="shared" si="2"/>
        <v>146</v>
      </c>
      <c r="J20" s="226">
        <f>G20-H20</f>
        <v>146</v>
      </c>
      <c r="K20" s="223"/>
      <c r="L20" s="223">
        <f t="shared" si="3"/>
        <v>146</v>
      </c>
      <c r="M20" s="223"/>
      <c r="N20" s="223"/>
      <c r="O20" s="223">
        <v>247</v>
      </c>
      <c r="P20" s="223">
        <f t="shared" si="0"/>
        <v>101</v>
      </c>
      <c r="Q20" s="223"/>
      <c r="R20" s="223">
        <v>0</v>
      </c>
    </row>
    <row r="21" spans="1:18" ht="21.75">
      <c r="A21" s="160" t="s">
        <v>155</v>
      </c>
      <c r="B21" s="160" t="s">
        <v>75</v>
      </c>
      <c r="C21" s="158">
        <v>600</v>
      </c>
      <c r="D21" s="158">
        <v>327</v>
      </c>
      <c r="E21" s="158">
        <f>C21-D21</f>
        <v>273</v>
      </c>
      <c r="F21" s="212">
        <v>200</v>
      </c>
      <c r="G21" s="214">
        <f t="shared" si="1"/>
        <v>473</v>
      </c>
      <c r="H21" s="136">
        <v>97</v>
      </c>
      <c r="I21" s="136">
        <f t="shared" si="2"/>
        <v>376</v>
      </c>
      <c r="J21" s="226">
        <f>G21-H21</f>
        <v>376</v>
      </c>
      <c r="K21" s="223"/>
      <c r="L21" s="223">
        <f t="shared" si="3"/>
        <v>376</v>
      </c>
      <c r="M21" s="223"/>
      <c r="N21" s="223"/>
      <c r="O21" s="223">
        <v>155</v>
      </c>
      <c r="P21" s="223">
        <v>0</v>
      </c>
      <c r="Q21" s="223">
        <v>221</v>
      </c>
      <c r="R21" s="223">
        <v>0</v>
      </c>
    </row>
    <row r="22" spans="1:18" ht="21.75">
      <c r="A22" s="160" t="s">
        <v>157</v>
      </c>
      <c r="B22" s="160"/>
      <c r="C22" s="158"/>
      <c r="D22" s="158"/>
      <c r="E22" s="158"/>
      <c r="F22" s="212"/>
      <c r="G22" s="214"/>
      <c r="H22" s="136"/>
      <c r="I22" s="136"/>
      <c r="J22" s="226"/>
      <c r="K22" s="223"/>
      <c r="L22" s="223"/>
      <c r="M22" s="223"/>
      <c r="N22" s="223"/>
      <c r="O22" s="223">
        <v>277</v>
      </c>
      <c r="P22" s="223">
        <f t="shared" si="0"/>
        <v>277</v>
      </c>
      <c r="Q22" s="223"/>
      <c r="R22" s="223">
        <v>0</v>
      </c>
    </row>
    <row r="23" spans="1:18" ht="21.75">
      <c r="A23" s="160" t="s">
        <v>133</v>
      </c>
      <c r="B23" s="160" t="s">
        <v>112</v>
      </c>
      <c r="C23" s="158">
        <v>600</v>
      </c>
      <c r="D23" s="158">
        <v>410</v>
      </c>
      <c r="E23" s="158">
        <f>C23-D23</f>
        <v>190</v>
      </c>
      <c r="F23" s="212">
        <v>200</v>
      </c>
      <c r="G23" s="214">
        <f>E23+F23</f>
        <v>390</v>
      </c>
      <c r="H23" s="205">
        <v>20</v>
      </c>
      <c r="I23" s="136">
        <f>G23-H23</f>
        <v>370</v>
      </c>
      <c r="J23" s="223">
        <f>G23-H23</f>
        <v>370</v>
      </c>
      <c r="K23" s="223">
        <v>-370</v>
      </c>
      <c r="L23" s="223">
        <f>J23+K23</f>
        <v>0</v>
      </c>
      <c r="M23" s="223"/>
      <c r="N23" s="223"/>
      <c r="O23" s="223">
        <v>669</v>
      </c>
      <c r="P23" s="223">
        <f t="shared" si="0"/>
        <v>669</v>
      </c>
      <c r="Q23" s="223"/>
      <c r="R23" s="223">
        <v>0</v>
      </c>
    </row>
    <row r="24" spans="1:18" ht="21.75">
      <c r="A24" s="160" t="s">
        <v>134</v>
      </c>
      <c r="B24" s="160" t="s">
        <v>159</v>
      </c>
      <c r="C24" s="158">
        <v>600</v>
      </c>
      <c r="D24" s="158">
        <v>600</v>
      </c>
      <c r="E24" s="158">
        <v>0</v>
      </c>
      <c r="F24" s="212">
        <v>200</v>
      </c>
      <c r="G24" s="214">
        <f>E24+F24</f>
        <v>200</v>
      </c>
      <c r="H24" s="136">
        <v>39</v>
      </c>
      <c r="I24" s="136">
        <f>G24-H24</f>
        <v>161</v>
      </c>
      <c r="J24" s="226">
        <f>G24-H24</f>
        <v>161</v>
      </c>
      <c r="K24" s="223"/>
      <c r="L24" s="223">
        <f>J24+K24</f>
        <v>161</v>
      </c>
      <c r="M24" s="223"/>
      <c r="N24" s="223"/>
      <c r="O24" s="223">
        <v>0</v>
      </c>
      <c r="P24" s="223">
        <v>0</v>
      </c>
      <c r="Q24" s="223">
        <v>161</v>
      </c>
      <c r="R24" s="223">
        <v>0</v>
      </c>
    </row>
    <row r="25" spans="1:18" ht="21.75">
      <c r="A25" s="160" t="s">
        <v>135</v>
      </c>
      <c r="B25" s="160" t="s">
        <v>110</v>
      </c>
      <c r="C25" s="158">
        <v>600</v>
      </c>
      <c r="D25" s="158">
        <v>575</v>
      </c>
      <c r="E25" s="158">
        <f>C25-D25</f>
        <v>25</v>
      </c>
      <c r="F25" s="212">
        <v>200</v>
      </c>
      <c r="G25" s="214">
        <f t="shared" si="1"/>
        <v>225</v>
      </c>
      <c r="H25" s="136">
        <v>277</v>
      </c>
      <c r="I25" s="136">
        <f t="shared" si="2"/>
        <v>-52</v>
      </c>
      <c r="J25" s="226">
        <v>0</v>
      </c>
      <c r="K25" s="223"/>
      <c r="L25" s="223">
        <f t="shared" si="3"/>
        <v>0</v>
      </c>
      <c r="M25" s="223"/>
      <c r="N25" s="223">
        <v>52</v>
      </c>
      <c r="O25" s="223">
        <v>605</v>
      </c>
      <c r="P25" s="223">
        <f t="shared" si="0"/>
        <v>605</v>
      </c>
      <c r="Q25" s="223"/>
      <c r="R25" s="223">
        <v>0</v>
      </c>
    </row>
    <row r="26" spans="1:18" ht="21.75">
      <c r="A26" s="160" t="s">
        <v>266</v>
      </c>
      <c r="B26" s="160" t="s">
        <v>114</v>
      </c>
      <c r="C26" s="158">
        <v>600</v>
      </c>
      <c r="D26" s="158">
        <v>600</v>
      </c>
      <c r="E26" s="158"/>
      <c r="F26" s="212">
        <v>200</v>
      </c>
      <c r="G26" s="214">
        <f>E26+F26</f>
        <v>200</v>
      </c>
      <c r="H26" s="205">
        <v>44</v>
      </c>
      <c r="I26" s="136">
        <f>G26-H26</f>
        <v>156</v>
      </c>
      <c r="J26" s="223">
        <f>G26-H26</f>
        <v>156</v>
      </c>
      <c r="K26" s="223">
        <v>-156</v>
      </c>
      <c r="L26" s="223">
        <f>J26+K26</f>
        <v>0</v>
      </c>
      <c r="M26" s="223"/>
      <c r="N26" s="223"/>
      <c r="O26" s="223">
        <v>242</v>
      </c>
      <c r="P26" s="223">
        <f t="shared" si="0"/>
        <v>242</v>
      </c>
      <c r="Q26" s="223"/>
      <c r="R26" s="223">
        <v>0</v>
      </c>
    </row>
    <row r="27" spans="1:18" ht="21.75">
      <c r="A27" s="160" t="s">
        <v>158</v>
      </c>
      <c r="B27" s="160" t="s">
        <v>73</v>
      </c>
      <c r="C27" s="158">
        <v>600</v>
      </c>
      <c r="D27" s="158">
        <v>165</v>
      </c>
      <c r="E27" s="158">
        <f>C27-D27</f>
        <v>435</v>
      </c>
      <c r="F27" s="212">
        <v>200</v>
      </c>
      <c r="G27" s="214">
        <f t="shared" si="1"/>
        <v>635</v>
      </c>
      <c r="H27" s="136">
        <v>154</v>
      </c>
      <c r="I27" s="136">
        <f t="shared" si="2"/>
        <v>481</v>
      </c>
      <c r="J27" s="226">
        <f>G27-H27</f>
        <v>481</v>
      </c>
      <c r="K27" s="223">
        <v>-481</v>
      </c>
      <c r="L27" s="223">
        <f t="shared" si="3"/>
        <v>0</v>
      </c>
      <c r="M27" s="223"/>
      <c r="N27" s="223"/>
      <c r="O27" s="223">
        <v>248</v>
      </c>
      <c r="P27" s="223">
        <f t="shared" si="0"/>
        <v>248</v>
      </c>
      <c r="Q27" s="223"/>
      <c r="R27" s="223">
        <v>0</v>
      </c>
    </row>
    <row r="28" spans="1:18" ht="21.75">
      <c r="A28" s="160" t="s">
        <v>160</v>
      </c>
      <c r="B28" s="160" t="s">
        <v>79</v>
      </c>
      <c r="C28" s="158">
        <v>600</v>
      </c>
      <c r="D28" s="158">
        <v>215</v>
      </c>
      <c r="E28" s="158">
        <f>C28-D28</f>
        <v>385</v>
      </c>
      <c r="F28" s="212">
        <v>200</v>
      </c>
      <c r="G28" s="214">
        <f t="shared" si="1"/>
        <v>585</v>
      </c>
      <c r="H28" s="136">
        <v>54</v>
      </c>
      <c r="I28" s="136">
        <f t="shared" si="2"/>
        <v>531</v>
      </c>
      <c r="J28" s="226">
        <v>45</v>
      </c>
      <c r="K28" s="223">
        <v>-45</v>
      </c>
      <c r="L28" s="223">
        <f t="shared" si="3"/>
        <v>0</v>
      </c>
      <c r="M28" s="214">
        <v>486</v>
      </c>
      <c r="N28" s="223"/>
      <c r="O28" s="223">
        <v>356</v>
      </c>
      <c r="P28" s="223">
        <f t="shared" si="0"/>
        <v>356</v>
      </c>
      <c r="Q28" s="223"/>
      <c r="R28" s="223">
        <v>0</v>
      </c>
    </row>
    <row r="29" spans="1:18" ht="21.75">
      <c r="A29" s="160" t="s">
        <v>161</v>
      </c>
      <c r="B29" s="160" t="s">
        <v>74</v>
      </c>
      <c r="C29" s="158">
        <v>600</v>
      </c>
      <c r="D29" s="158">
        <v>201</v>
      </c>
      <c r="E29" s="158">
        <f>C29-D29</f>
        <v>399</v>
      </c>
      <c r="F29" s="212">
        <v>200</v>
      </c>
      <c r="G29" s="214">
        <f t="shared" si="1"/>
        <v>599</v>
      </c>
      <c r="H29" s="136">
        <v>17</v>
      </c>
      <c r="I29" s="136">
        <f t="shared" si="2"/>
        <v>582</v>
      </c>
      <c r="J29" s="226">
        <f>G29-H29</f>
        <v>582</v>
      </c>
      <c r="K29" s="223">
        <v>-582</v>
      </c>
      <c r="L29" s="223">
        <f t="shared" si="3"/>
        <v>0</v>
      </c>
      <c r="M29" s="223"/>
      <c r="N29" s="223"/>
      <c r="O29" s="223">
        <v>68</v>
      </c>
      <c r="P29" s="223">
        <f t="shared" si="0"/>
        <v>68</v>
      </c>
      <c r="Q29" s="223"/>
      <c r="R29" s="223">
        <v>0</v>
      </c>
    </row>
    <row r="30" spans="1:18" ht="21.75">
      <c r="A30" s="160" t="s">
        <v>250</v>
      </c>
      <c r="B30" s="160" t="s">
        <v>78</v>
      </c>
      <c r="C30" s="158">
        <v>600</v>
      </c>
      <c r="D30" s="158">
        <v>269</v>
      </c>
      <c r="E30" s="158">
        <f>C30-D30</f>
        <v>331</v>
      </c>
      <c r="F30" s="212">
        <v>200</v>
      </c>
      <c r="G30" s="214">
        <f t="shared" si="1"/>
        <v>531</v>
      </c>
      <c r="H30" s="136">
        <v>114</v>
      </c>
      <c r="I30" s="136">
        <f t="shared" si="2"/>
        <v>417</v>
      </c>
      <c r="J30" s="226">
        <f>G30-H30</f>
        <v>417</v>
      </c>
      <c r="K30" s="223">
        <v>-417</v>
      </c>
      <c r="L30" s="223">
        <f t="shared" si="3"/>
        <v>0</v>
      </c>
      <c r="M30" s="223"/>
      <c r="N30" s="223"/>
      <c r="O30" s="223">
        <v>153</v>
      </c>
      <c r="P30" s="223">
        <f t="shared" si="0"/>
        <v>153</v>
      </c>
      <c r="Q30" s="223"/>
      <c r="R30" s="223">
        <v>0</v>
      </c>
    </row>
    <row r="31" spans="1:18" ht="21.75">
      <c r="A31" s="160"/>
      <c r="B31" s="160"/>
      <c r="C31" s="129">
        <f>SUM(C8:C30)</f>
        <v>12000</v>
      </c>
      <c r="D31" s="129">
        <f>SUM(D8:D30)</f>
        <v>8642</v>
      </c>
      <c r="E31" s="129">
        <f>C31-D31</f>
        <v>3358</v>
      </c>
      <c r="F31" s="129">
        <f aca="true" t="shared" si="4" ref="F31:M31">SUM(F8:F30)</f>
        <v>4000</v>
      </c>
      <c r="G31" s="215">
        <f t="shared" si="4"/>
        <v>7358</v>
      </c>
      <c r="H31" s="216">
        <f t="shared" si="4"/>
        <v>2672</v>
      </c>
      <c r="I31" s="216">
        <f t="shared" si="4"/>
        <v>4686</v>
      </c>
      <c r="J31" s="215">
        <f t="shared" si="4"/>
        <v>4413</v>
      </c>
      <c r="K31" s="215">
        <f t="shared" si="4"/>
        <v>-2641</v>
      </c>
      <c r="L31" s="215">
        <f t="shared" si="4"/>
        <v>1772</v>
      </c>
      <c r="M31" s="215">
        <f t="shared" si="4"/>
        <v>486</v>
      </c>
      <c r="N31" s="223">
        <v>662</v>
      </c>
      <c r="O31" s="223">
        <f>SUM(O4:O30)</f>
        <v>10412</v>
      </c>
      <c r="P31" s="223">
        <f>SUM(P4:P30)</f>
        <v>8640</v>
      </c>
      <c r="Q31" s="223">
        <f>SUM(Q4:Q30)</f>
        <v>0</v>
      </c>
      <c r="R31" s="223">
        <v>0</v>
      </c>
    </row>
    <row r="32" spans="7:9" ht="21.75">
      <c r="G32" s="128" t="s">
        <v>246</v>
      </c>
      <c r="H32" s="217">
        <v>3003</v>
      </c>
      <c r="I32" s="217"/>
    </row>
    <row r="33" spans="7:9" ht="21.75">
      <c r="G33" s="128" t="s">
        <v>252</v>
      </c>
      <c r="H33" s="218">
        <f>SUM(H31:H32)</f>
        <v>5675</v>
      </c>
      <c r="I33" s="218"/>
    </row>
    <row r="34" spans="7:8" ht="21.75">
      <c r="G34" s="128" t="s">
        <v>253</v>
      </c>
      <c r="H34" s="128">
        <v>662</v>
      </c>
    </row>
    <row r="35" spans="7:9" ht="22.5" thickBot="1">
      <c r="G35" s="128" t="s">
        <v>9</v>
      </c>
      <c r="H35" s="218">
        <f>H33-H34</f>
        <v>5013</v>
      </c>
      <c r="I35" s="218"/>
    </row>
    <row r="36" spans="7:8" ht="22.5" thickBot="1">
      <c r="G36" s="219" t="s">
        <v>256</v>
      </c>
      <c r="H36" s="2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2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str">
        <f>'總計餘額 (2)'!F28</f>
        <v>六年4班</v>
      </c>
      <c r="H1" s="75" t="s">
        <v>78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450</v>
      </c>
      <c r="G3" s="2"/>
      <c r="H3" s="2">
        <f>F3-G3</f>
        <v>450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153</v>
      </c>
      <c r="H4" s="2">
        <f aca="true" t="shared" si="0" ref="H4:H13">H3+F4-G4</f>
        <v>297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297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297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297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297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297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297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297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297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297</v>
      </c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2"/>
      <c r="F15" s="2"/>
      <c r="G15" s="2"/>
      <c r="H15" s="2"/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5"/>
      <c r="D20" s="5"/>
      <c r="E20" s="13"/>
      <c r="F20" s="2"/>
      <c r="G20" s="8"/>
      <c r="H20" s="2"/>
    </row>
    <row r="21" spans="1:8" ht="15.75">
      <c r="A21" s="23"/>
      <c r="B21" s="31"/>
      <c r="C21" s="3"/>
      <c r="D21" s="2"/>
      <c r="E21" s="2"/>
      <c r="F21" s="5"/>
      <c r="G21" s="5"/>
      <c r="H21" s="2"/>
    </row>
    <row r="22" spans="1:8" ht="15.75">
      <c r="A22" s="21"/>
      <c r="B22" s="31"/>
      <c r="C22" s="3"/>
      <c r="D22" s="2"/>
      <c r="E22" s="2"/>
      <c r="F22" s="2"/>
      <c r="G22" s="2"/>
      <c r="H22" s="2"/>
    </row>
    <row r="23" spans="1:8" ht="1.5" customHeight="1">
      <c r="A23" s="22"/>
      <c r="B23" s="32"/>
      <c r="C23" s="3"/>
      <c r="D23" s="5"/>
      <c r="E23" s="5"/>
      <c r="F23" s="5"/>
      <c r="G23" s="5"/>
      <c r="H23" s="2" t="e">
        <f>#REF!+F24-G24</f>
        <v>#REF!</v>
      </c>
    </row>
    <row r="24" spans="1:8" ht="15.75">
      <c r="A24" s="23"/>
      <c r="B24" s="33" t="s">
        <v>19</v>
      </c>
      <c r="C24" s="5"/>
      <c r="D24" s="5"/>
      <c r="E24" s="5"/>
      <c r="F24" s="5">
        <f>SUM(F3:F21)</f>
        <v>450</v>
      </c>
      <c r="G24" s="5">
        <f>SUM(G3:G21)</f>
        <v>153</v>
      </c>
      <c r="H24" s="2">
        <f>F24-G24</f>
        <v>297</v>
      </c>
    </row>
    <row r="25" spans="1:8" ht="1.5" customHeight="1">
      <c r="A25" s="24"/>
      <c r="B25" s="34"/>
      <c r="C25" s="8"/>
      <c r="D25" s="8"/>
      <c r="E25" s="8"/>
      <c r="F25" s="8"/>
      <c r="G25" s="8"/>
      <c r="H25" s="2">
        <f>H24+F25-G25</f>
        <v>297</v>
      </c>
    </row>
    <row r="26" spans="1:3" s="14" customFormat="1" ht="15.75">
      <c r="A26" s="25"/>
      <c r="B26" s="35"/>
      <c r="C26" s="15"/>
    </row>
    <row r="27" spans="1:3" s="14" customFormat="1" ht="15.75">
      <c r="A27" s="25"/>
      <c r="B27" s="35"/>
      <c r="C27" s="15"/>
    </row>
    <row r="28" spans="1:3" s="14" customFormat="1" ht="15.75">
      <c r="A28" s="25"/>
      <c r="B28" s="35"/>
      <c r="C28" s="15"/>
    </row>
    <row r="31" spans="1:7" ht="15.75">
      <c r="A31" s="25" t="s">
        <v>25</v>
      </c>
      <c r="C31" s="14" t="s">
        <v>26</v>
      </c>
      <c r="E31" s="17" t="s">
        <v>27</v>
      </c>
      <c r="G31" s="18" t="s">
        <v>28</v>
      </c>
    </row>
    <row r="32" spans="1:7" ht="15.75">
      <c r="A32" s="25"/>
      <c r="C32" s="14"/>
      <c r="E32" s="17"/>
      <c r="G32" s="18"/>
    </row>
    <row r="33" spans="1:7" ht="15.75">
      <c r="A33" s="25"/>
      <c r="C33" s="14"/>
      <c r="E33" s="17"/>
      <c r="G33" s="18"/>
    </row>
    <row r="34" spans="1:7" ht="15.75">
      <c r="A34" s="25"/>
      <c r="C34" s="14"/>
      <c r="E34" s="17"/>
      <c r="G34" s="18"/>
    </row>
    <row r="35" ht="15.75">
      <c r="G35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F9" sqref="F9"/>
    </sheetView>
  </sheetViews>
  <sheetFormatPr defaultColWidth="9.00390625" defaultRowHeight="16.5"/>
  <cols>
    <col min="4" max="5" width="8.875" style="0" customWidth="1"/>
    <col min="6" max="6" width="9.50390625" style="0" customWidth="1"/>
    <col min="7" max="7" width="19.875" style="0" customWidth="1"/>
    <col min="8" max="8" width="9.50390625" style="0" bestFit="1" customWidth="1"/>
    <col min="9" max="9" width="6.875" style="0" customWidth="1"/>
  </cols>
  <sheetData>
    <row r="1" spans="1:9" ht="19.5">
      <c r="A1" s="162" t="s">
        <v>245</v>
      </c>
      <c r="B1" s="145"/>
      <c r="C1" s="145"/>
      <c r="D1" s="145"/>
      <c r="E1" s="145"/>
      <c r="F1" s="145"/>
      <c r="G1" s="145"/>
      <c r="H1" s="145"/>
      <c r="I1" s="146"/>
    </row>
    <row r="2" spans="1:9" ht="27">
      <c r="A2" s="130" t="s">
        <v>162</v>
      </c>
      <c r="B2" s="130" t="s">
        <v>163</v>
      </c>
      <c r="C2" s="130" t="s">
        <v>164</v>
      </c>
      <c r="D2" s="131" t="s">
        <v>165</v>
      </c>
      <c r="E2" s="131" t="s">
        <v>166</v>
      </c>
      <c r="F2" s="130" t="s">
        <v>167</v>
      </c>
      <c r="G2" s="188" t="s">
        <v>244</v>
      </c>
      <c r="H2" s="187" t="s">
        <v>240</v>
      </c>
      <c r="I2" s="130" t="s">
        <v>168</v>
      </c>
    </row>
    <row r="3" spans="1:9" ht="19.5">
      <c r="A3" s="132">
        <v>1</v>
      </c>
      <c r="B3" s="130" t="s">
        <v>169</v>
      </c>
      <c r="C3" s="130" t="s">
        <v>170</v>
      </c>
      <c r="D3" s="136">
        <v>899</v>
      </c>
      <c r="E3" s="136"/>
      <c r="F3" s="138">
        <v>359</v>
      </c>
      <c r="G3" s="136">
        <v>241</v>
      </c>
      <c r="H3" s="138"/>
      <c r="I3" s="130"/>
    </row>
    <row r="4" spans="1:9" s="163" customFormat="1" ht="19.5">
      <c r="A4" s="132">
        <v>2</v>
      </c>
      <c r="B4" s="130" t="s">
        <v>171</v>
      </c>
      <c r="C4" s="131" t="s">
        <v>172</v>
      </c>
      <c r="D4" s="136">
        <v>1078</v>
      </c>
      <c r="E4" s="136"/>
      <c r="F4" s="136">
        <v>431</v>
      </c>
      <c r="G4" s="136">
        <v>169</v>
      </c>
      <c r="H4" s="136"/>
      <c r="I4" s="140"/>
    </row>
    <row r="5" spans="1:9" s="163" customFormat="1" ht="19.5">
      <c r="A5" s="132">
        <v>3</v>
      </c>
      <c r="B5" s="130" t="s">
        <v>173</v>
      </c>
      <c r="C5" s="131" t="s">
        <v>174</v>
      </c>
      <c r="D5" s="136">
        <v>849</v>
      </c>
      <c r="E5" s="136"/>
      <c r="F5" s="136">
        <v>339</v>
      </c>
      <c r="G5" s="136">
        <v>261</v>
      </c>
      <c r="H5" s="136"/>
      <c r="I5" s="140"/>
    </row>
    <row r="6" spans="1:9" s="163" customFormat="1" ht="19.5">
      <c r="A6" s="202">
        <v>4</v>
      </c>
      <c r="B6" s="203" t="s">
        <v>175</v>
      </c>
      <c r="C6" s="204" t="s">
        <v>176</v>
      </c>
      <c r="D6" s="205"/>
      <c r="E6" s="205"/>
      <c r="F6" s="179">
        <v>663</v>
      </c>
      <c r="G6" s="205">
        <v>0</v>
      </c>
      <c r="H6" s="179">
        <v>63</v>
      </c>
      <c r="I6" s="137"/>
    </row>
    <row r="7" spans="1:9" s="163" customFormat="1" ht="19.5">
      <c r="A7" s="202">
        <v>5</v>
      </c>
      <c r="B7" s="204" t="s">
        <v>177</v>
      </c>
      <c r="C7" s="204" t="s">
        <v>178</v>
      </c>
      <c r="D7" s="205">
        <v>1320</v>
      </c>
      <c r="E7" s="205"/>
      <c r="F7" s="205">
        <v>528</v>
      </c>
      <c r="G7" s="205"/>
      <c r="H7" s="205">
        <v>528</v>
      </c>
      <c r="I7" s="137"/>
    </row>
    <row r="8" spans="1:9" s="163" customFormat="1" ht="19.5">
      <c r="A8" s="202">
        <v>6</v>
      </c>
      <c r="B8" s="204" t="s">
        <v>179</v>
      </c>
      <c r="C8" s="204" t="s">
        <v>180</v>
      </c>
      <c r="D8" s="206"/>
      <c r="E8" s="206"/>
      <c r="F8" s="206"/>
      <c r="G8" s="205"/>
      <c r="H8" s="206"/>
      <c r="I8" s="135"/>
    </row>
    <row r="9" spans="1:9" s="163" customFormat="1" ht="19.5">
      <c r="A9" s="202">
        <v>7</v>
      </c>
      <c r="B9" s="204" t="s">
        <v>181</v>
      </c>
      <c r="C9" s="204" t="s">
        <v>182</v>
      </c>
      <c r="D9" s="206">
        <v>484</v>
      </c>
      <c r="E9" s="206"/>
      <c r="F9" s="207">
        <v>193</v>
      </c>
      <c r="G9" s="205"/>
      <c r="H9" s="207">
        <v>193</v>
      </c>
      <c r="I9" s="135"/>
    </row>
    <row r="10" spans="1:9" s="163" customFormat="1" ht="19.5">
      <c r="A10" s="132">
        <v>8</v>
      </c>
      <c r="B10" s="131" t="s">
        <v>183</v>
      </c>
      <c r="C10" s="131" t="s">
        <v>184</v>
      </c>
      <c r="D10" s="136">
        <v>274</v>
      </c>
      <c r="E10" s="136">
        <v>15</v>
      </c>
      <c r="F10" s="136">
        <v>161</v>
      </c>
      <c r="G10" s="136"/>
      <c r="H10" s="136">
        <v>161</v>
      </c>
      <c r="I10" s="137"/>
    </row>
    <row r="11" spans="1:9" s="163" customFormat="1" ht="19.5">
      <c r="A11" s="132">
        <v>9</v>
      </c>
      <c r="B11" s="131" t="s">
        <v>185</v>
      </c>
      <c r="C11" s="130" t="s">
        <v>186</v>
      </c>
      <c r="D11" s="136">
        <v>1203</v>
      </c>
      <c r="E11" s="136"/>
      <c r="F11" s="138">
        <v>481</v>
      </c>
      <c r="G11" s="136"/>
      <c r="H11" s="138">
        <v>481</v>
      </c>
      <c r="I11" s="149"/>
    </row>
    <row r="12" spans="1:9" s="163" customFormat="1" ht="19.5">
      <c r="A12" s="132">
        <v>10</v>
      </c>
      <c r="B12" s="131" t="s">
        <v>187</v>
      </c>
      <c r="C12" s="131" t="s">
        <v>77</v>
      </c>
      <c r="D12" s="136">
        <v>1070</v>
      </c>
      <c r="E12" s="136"/>
      <c r="F12" s="136">
        <v>428</v>
      </c>
      <c r="G12" s="136">
        <v>172</v>
      </c>
      <c r="H12" s="136"/>
      <c r="I12" s="137"/>
    </row>
    <row r="13" spans="1:9" s="163" customFormat="1" ht="19.5">
      <c r="A13" s="132">
        <v>11</v>
      </c>
      <c r="B13" s="131" t="s">
        <v>188</v>
      </c>
      <c r="C13" s="131" t="s">
        <v>111</v>
      </c>
      <c r="D13" s="136">
        <v>1102</v>
      </c>
      <c r="E13" s="136">
        <v>80</v>
      </c>
      <c r="F13" s="136">
        <v>720</v>
      </c>
      <c r="G13" s="136">
        <v>0</v>
      </c>
      <c r="H13" s="136">
        <v>120</v>
      </c>
      <c r="I13" s="137"/>
    </row>
    <row r="14" spans="1:9" s="163" customFormat="1" ht="19.5">
      <c r="A14" s="132">
        <v>12</v>
      </c>
      <c r="B14" s="131" t="s">
        <v>189</v>
      </c>
      <c r="C14" s="131" t="s">
        <v>190</v>
      </c>
      <c r="D14" s="136">
        <v>1061</v>
      </c>
      <c r="E14" s="136">
        <v>7</v>
      </c>
      <c r="F14" s="136">
        <v>448</v>
      </c>
      <c r="G14" s="136">
        <v>152</v>
      </c>
      <c r="H14" s="136"/>
      <c r="I14" s="137"/>
    </row>
    <row r="15" spans="1:9" s="163" customFormat="1" ht="19.5">
      <c r="A15" s="132">
        <v>13</v>
      </c>
      <c r="B15" s="131" t="s">
        <v>191</v>
      </c>
      <c r="C15" s="131" t="s">
        <v>192</v>
      </c>
      <c r="D15" s="134">
        <v>1037</v>
      </c>
      <c r="E15" s="134">
        <v>36</v>
      </c>
      <c r="F15" s="134">
        <v>540</v>
      </c>
      <c r="G15" s="136">
        <v>60</v>
      </c>
      <c r="H15" s="134"/>
      <c r="I15" s="135"/>
    </row>
    <row r="16" spans="1:9" s="163" customFormat="1" ht="19.5">
      <c r="A16" s="132">
        <v>14</v>
      </c>
      <c r="B16" s="131" t="s">
        <v>193</v>
      </c>
      <c r="C16" s="131" t="s">
        <v>194</v>
      </c>
      <c r="D16" s="136">
        <v>811</v>
      </c>
      <c r="E16" s="136">
        <v>41</v>
      </c>
      <c r="F16" s="136">
        <v>327</v>
      </c>
      <c r="G16" s="136">
        <v>273</v>
      </c>
      <c r="H16" s="136"/>
      <c r="I16" s="137"/>
    </row>
    <row r="17" spans="1:10" s="163" customFormat="1" ht="19.5">
      <c r="A17" s="132">
        <v>15</v>
      </c>
      <c r="B17" s="131" t="s">
        <v>195</v>
      </c>
      <c r="C17" s="131" t="s">
        <v>107</v>
      </c>
      <c r="D17" s="136">
        <v>1975</v>
      </c>
      <c r="E17" s="136"/>
      <c r="F17" s="136">
        <v>790</v>
      </c>
      <c r="G17" s="136">
        <v>0</v>
      </c>
      <c r="H17" s="136">
        <v>190</v>
      </c>
      <c r="I17" s="137"/>
      <c r="J17" s="145"/>
    </row>
    <row r="18" spans="1:10" s="163" customFormat="1" ht="19.5">
      <c r="A18" s="132">
        <v>16</v>
      </c>
      <c r="B18" s="131" t="s">
        <v>196</v>
      </c>
      <c r="C18" s="131" t="s">
        <v>108</v>
      </c>
      <c r="D18" s="136">
        <v>794</v>
      </c>
      <c r="E18" s="136"/>
      <c r="F18" s="136">
        <v>317</v>
      </c>
      <c r="G18" s="136">
        <v>283</v>
      </c>
      <c r="H18" s="136"/>
      <c r="I18" s="137"/>
      <c r="J18" s="145"/>
    </row>
    <row r="19" spans="1:10" s="163" customFormat="1" ht="19.5">
      <c r="A19" s="132">
        <v>17</v>
      </c>
      <c r="B19" s="131" t="s">
        <v>197</v>
      </c>
      <c r="C19" s="133" t="s">
        <v>109</v>
      </c>
      <c r="D19" s="136">
        <v>1165</v>
      </c>
      <c r="E19" s="136"/>
      <c r="F19" s="136">
        <v>466</v>
      </c>
      <c r="G19" s="136">
        <v>134</v>
      </c>
      <c r="H19" s="136"/>
      <c r="I19" s="137"/>
      <c r="J19" s="145"/>
    </row>
    <row r="20" spans="1:10" s="163" customFormat="1" ht="19.5">
      <c r="A20" s="132">
        <v>18</v>
      </c>
      <c r="B20" s="131" t="s">
        <v>198</v>
      </c>
      <c r="C20" s="131" t="s">
        <v>110</v>
      </c>
      <c r="D20" s="136">
        <v>1438</v>
      </c>
      <c r="E20" s="136"/>
      <c r="F20" s="136">
        <v>575</v>
      </c>
      <c r="G20" s="136">
        <v>25</v>
      </c>
      <c r="H20" s="136"/>
      <c r="I20" s="137"/>
      <c r="J20" s="145"/>
    </row>
    <row r="21" spans="1:9" s="163" customFormat="1" ht="19.5">
      <c r="A21" s="132">
        <v>19</v>
      </c>
      <c r="B21" s="131" t="s">
        <v>199</v>
      </c>
      <c r="C21" s="131" t="s">
        <v>200</v>
      </c>
      <c r="D21" s="136">
        <v>2511</v>
      </c>
      <c r="E21" s="136"/>
      <c r="F21" s="136">
        <v>1004</v>
      </c>
      <c r="G21" s="136">
        <v>0</v>
      </c>
      <c r="H21" s="136">
        <v>404</v>
      </c>
      <c r="I21" s="140"/>
    </row>
    <row r="22" spans="1:10" s="163" customFormat="1" ht="19.5">
      <c r="A22" s="132">
        <v>20</v>
      </c>
      <c r="B22" s="131" t="s">
        <v>201</v>
      </c>
      <c r="C22" s="131" t="s">
        <v>73</v>
      </c>
      <c r="D22" s="136">
        <v>414</v>
      </c>
      <c r="E22" s="136"/>
      <c r="F22" s="136">
        <v>165</v>
      </c>
      <c r="G22" s="136">
        <v>435</v>
      </c>
      <c r="H22" s="136"/>
      <c r="I22" s="137"/>
      <c r="J22" s="165"/>
    </row>
    <row r="23" spans="1:10" s="163" customFormat="1" ht="19.5">
      <c r="A23" s="132">
        <v>21</v>
      </c>
      <c r="B23" s="131" t="s">
        <v>202</v>
      </c>
      <c r="C23" s="131" t="s">
        <v>79</v>
      </c>
      <c r="D23" s="136">
        <v>539</v>
      </c>
      <c r="E23" s="136"/>
      <c r="F23" s="136">
        <v>215</v>
      </c>
      <c r="G23" s="136">
        <v>385</v>
      </c>
      <c r="H23" s="136"/>
      <c r="I23" s="137"/>
      <c r="J23" s="165"/>
    </row>
    <row r="24" spans="1:10" s="163" customFormat="1" ht="19.5">
      <c r="A24" s="132">
        <v>22</v>
      </c>
      <c r="B24" s="131" t="s">
        <v>203</v>
      </c>
      <c r="C24" s="131" t="s">
        <v>74</v>
      </c>
      <c r="D24" s="136">
        <v>363</v>
      </c>
      <c r="E24" s="136">
        <v>16</v>
      </c>
      <c r="F24" s="136">
        <v>201</v>
      </c>
      <c r="G24" s="136">
        <v>399</v>
      </c>
      <c r="H24" s="136"/>
      <c r="I24" s="137"/>
      <c r="J24" s="165"/>
    </row>
    <row r="25" spans="1:10" s="163" customFormat="1" ht="19.5">
      <c r="A25" s="132">
        <v>23</v>
      </c>
      <c r="B25" s="131" t="s">
        <v>204</v>
      </c>
      <c r="C25" s="131" t="s">
        <v>78</v>
      </c>
      <c r="D25" s="136">
        <v>639</v>
      </c>
      <c r="E25" s="136">
        <v>4</v>
      </c>
      <c r="F25" s="136">
        <v>269</v>
      </c>
      <c r="G25" s="136">
        <v>331</v>
      </c>
      <c r="H25" s="136"/>
      <c r="I25" s="137"/>
      <c r="J25" s="165"/>
    </row>
    <row r="26" spans="1:9" s="163" customFormat="1" ht="19.5">
      <c r="A26" s="132">
        <v>24</v>
      </c>
      <c r="B26" s="131" t="s">
        <v>205</v>
      </c>
      <c r="C26" s="131" t="s">
        <v>206</v>
      </c>
      <c r="D26" s="136">
        <v>2969</v>
      </c>
      <c r="E26" s="136">
        <v>1</v>
      </c>
      <c r="F26" s="136">
        <v>688</v>
      </c>
      <c r="G26" s="136">
        <v>0</v>
      </c>
      <c r="H26" s="136">
        <v>88</v>
      </c>
      <c r="I26" s="137"/>
    </row>
    <row r="27" spans="1:9" s="163" customFormat="1" ht="19.5">
      <c r="A27" s="132">
        <v>25</v>
      </c>
      <c r="B27" s="131" t="s">
        <v>207</v>
      </c>
      <c r="C27" s="131" t="s">
        <v>208</v>
      </c>
      <c r="D27" s="136">
        <v>1267</v>
      </c>
      <c r="E27" s="136"/>
      <c r="F27" s="136">
        <v>506</v>
      </c>
      <c r="G27" s="136">
        <v>94</v>
      </c>
      <c r="H27" s="136"/>
      <c r="I27" s="137"/>
    </row>
    <row r="28" spans="1:9" s="163" customFormat="1" ht="19.5">
      <c r="A28" s="202">
        <v>26</v>
      </c>
      <c r="B28" s="204" t="s">
        <v>209</v>
      </c>
      <c r="C28" s="203" t="s">
        <v>112</v>
      </c>
      <c r="D28" s="206">
        <v>1025</v>
      </c>
      <c r="E28" s="206"/>
      <c r="F28" s="206">
        <v>410</v>
      </c>
      <c r="G28" s="205">
        <v>190</v>
      </c>
      <c r="H28" s="206"/>
      <c r="I28" s="135"/>
    </row>
    <row r="29" spans="1:9" s="163" customFormat="1" ht="19.5">
      <c r="A29" s="202">
        <v>27</v>
      </c>
      <c r="B29" s="204" t="s">
        <v>210</v>
      </c>
      <c r="C29" s="204" t="s">
        <v>113</v>
      </c>
      <c r="D29" s="205">
        <v>2425</v>
      </c>
      <c r="E29" s="205">
        <v>1</v>
      </c>
      <c r="F29" s="205">
        <v>973</v>
      </c>
      <c r="G29" s="208">
        <v>0</v>
      </c>
      <c r="H29" s="205">
        <v>973</v>
      </c>
      <c r="I29" s="137"/>
    </row>
    <row r="30" spans="1:9" s="163" customFormat="1" ht="19.5">
      <c r="A30" s="202">
        <v>28</v>
      </c>
      <c r="B30" s="204" t="s">
        <v>211</v>
      </c>
      <c r="C30" s="204" t="s">
        <v>114</v>
      </c>
      <c r="D30" s="205"/>
      <c r="E30" s="205"/>
      <c r="F30" s="205">
        <v>609</v>
      </c>
      <c r="G30" s="205">
        <v>0</v>
      </c>
      <c r="H30" s="205">
        <v>9</v>
      </c>
      <c r="I30" s="137"/>
    </row>
    <row r="31" spans="1:9" ht="19.5">
      <c r="A31" s="202"/>
      <c r="B31" s="204"/>
      <c r="C31" s="204"/>
      <c r="D31" s="205"/>
      <c r="E31" s="205"/>
      <c r="F31" s="205"/>
      <c r="G31" s="205"/>
      <c r="H31" s="205"/>
      <c r="I31" s="140"/>
    </row>
    <row r="32" spans="1:9" ht="21.75">
      <c r="A32" s="141"/>
      <c r="B32" s="139"/>
      <c r="C32" s="142" t="s">
        <v>212</v>
      </c>
      <c r="D32" s="139"/>
      <c r="E32" s="139"/>
      <c r="F32" s="147">
        <f>SUM(F3:F31)</f>
        <v>12806</v>
      </c>
      <c r="G32" s="147">
        <f>SUM(G3:G31)</f>
        <v>3604</v>
      </c>
      <c r="H32" s="147">
        <f>SUM(H3:H31)</f>
        <v>3210</v>
      </c>
      <c r="I32" s="141"/>
    </row>
    <row r="33" spans="1:9" s="163" customFormat="1" ht="21.75">
      <c r="A33" s="166"/>
      <c r="B33" s="166"/>
      <c r="C33" s="167"/>
      <c r="D33" s="166"/>
      <c r="E33" s="166"/>
      <c r="F33" s="168"/>
      <c r="G33" s="166"/>
      <c r="H33" s="168"/>
      <c r="I33" s="166"/>
    </row>
    <row r="34" spans="6:8" s="169" customFormat="1" ht="15.75">
      <c r="F34" s="170"/>
      <c r="H34" s="170"/>
    </row>
    <row r="36" spans="1:9" ht="30" customHeight="1">
      <c r="A36" s="162" t="s">
        <v>213</v>
      </c>
      <c r="B36" s="171"/>
      <c r="C36" s="172"/>
      <c r="D36" s="171"/>
      <c r="E36" s="171"/>
      <c r="F36" s="171"/>
      <c r="G36" s="171"/>
      <c r="H36" s="171"/>
      <c r="I36" s="171"/>
    </row>
    <row r="37" spans="1:9" ht="30" customHeight="1">
      <c r="A37" s="130" t="s">
        <v>214</v>
      </c>
      <c r="B37" s="130" t="s">
        <v>215</v>
      </c>
      <c r="C37" s="130" t="s">
        <v>216</v>
      </c>
      <c r="D37" s="131" t="s">
        <v>217</v>
      </c>
      <c r="E37" s="131" t="s">
        <v>218</v>
      </c>
      <c r="F37" s="130" t="s">
        <v>219</v>
      </c>
      <c r="G37" s="131"/>
      <c r="H37" s="130" t="s">
        <v>219</v>
      </c>
      <c r="I37" s="130" t="s">
        <v>220</v>
      </c>
    </row>
    <row r="38" spans="1:9" ht="30" customHeight="1">
      <c r="A38" s="130">
        <v>1</v>
      </c>
      <c r="B38" s="131"/>
      <c r="C38" s="131" t="s">
        <v>221</v>
      </c>
      <c r="D38" s="136">
        <v>0</v>
      </c>
      <c r="E38" s="136">
        <v>82</v>
      </c>
      <c r="F38" s="136">
        <v>32</v>
      </c>
      <c r="G38" s="136"/>
      <c r="H38" s="136">
        <v>32</v>
      </c>
      <c r="I38" s="139"/>
    </row>
    <row r="39" spans="1:9" ht="30" customHeight="1">
      <c r="A39" s="173"/>
      <c r="B39" s="145"/>
      <c r="C39" s="145"/>
      <c r="D39" s="174"/>
      <c r="E39" s="174"/>
      <c r="F39" s="174"/>
      <c r="G39" s="174"/>
      <c r="H39" s="174"/>
      <c r="I39" s="146"/>
    </row>
    <row r="40" spans="1:9" ht="30" customHeight="1">
      <c r="A40" s="162" t="s">
        <v>213</v>
      </c>
      <c r="B40" s="171"/>
      <c r="C40" s="172"/>
      <c r="D40" s="171"/>
      <c r="E40" s="171"/>
      <c r="F40" s="171"/>
      <c r="G40" s="171"/>
      <c r="H40" s="171"/>
      <c r="I40" s="171"/>
    </row>
    <row r="41" spans="1:9" ht="30" customHeight="1">
      <c r="A41" s="130" t="s">
        <v>214</v>
      </c>
      <c r="B41" s="130" t="s">
        <v>215</v>
      </c>
      <c r="C41" s="130" t="s">
        <v>216</v>
      </c>
      <c r="D41" s="131" t="s">
        <v>217</v>
      </c>
      <c r="E41" s="131" t="s">
        <v>218</v>
      </c>
      <c r="F41" s="130" t="s">
        <v>222</v>
      </c>
      <c r="G41" s="131"/>
      <c r="H41" s="130" t="s">
        <v>222</v>
      </c>
      <c r="I41" s="130" t="s">
        <v>220</v>
      </c>
    </row>
    <row r="42" spans="1:9" ht="30" customHeight="1">
      <c r="A42" s="130">
        <v>2</v>
      </c>
      <c r="B42" s="131"/>
      <c r="C42" s="131" t="s">
        <v>223</v>
      </c>
      <c r="D42" s="136"/>
      <c r="E42" s="136">
        <v>54</v>
      </c>
      <c r="F42" s="136">
        <v>21</v>
      </c>
      <c r="G42" s="136"/>
      <c r="H42" s="136">
        <v>21</v>
      </c>
      <c r="I42" s="137"/>
    </row>
    <row r="43" spans="1:9" ht="30" customHeight="1">
      <c r="A43" s="173"/>
      <c r="B43" s="145"/>
      <c r="C43" s="145"/>
      <c r="D43" s="174"/>
      <c r="E43" s="174"/>
      <c r="F43" s="174"/>
      <c r="G43" s="174"/>
      <c r="H43" s="174"/>
      <c r="I43" s="166"/>
    </row>
    <row r="44" spans="1:9" ht="30" customHeight="1">
      <c r="A44" s="162" t="s">
        <v>213</v>
      </c>
      <c r="B44" s="171"/>
      <c r="C44" s="172"/>
      <c r="D44" s="171"/>
      <c r="E44" s="171"/>
      <c r="F44" s="171"/>
      <c r="G44" s="171"/>
      <c r="H44" s="171"/>
      <c r="I44" s="171"/>
    </row>
    <row r="45" spans="1:9" ht="30" customHeight="1">
      <c r="A45" s="130" t="s">
        <v>214</v>
      </c>
      <c r="B45" s="130" t="s">
        <v>215</v>
      </c>
      <c r="C45" s="130" t="s">
        <v>216</v>
      </c>
      <c r="D45" s="131" t="s">
        <v>217</v>
      </c>
      <c r="E45" s="131" t="s">
        <v>218</v>
      </c>
      <c r="F45" s="130" t="s">
        <v>222</v>
      </c>
      <c r="G45" s="131"/>
      <c r="H45" s="130" t="s">
        <v>222</v>
      </c>
      <c r="I45" s="130" t="s">
        <v>220</v>
      </c>
    </row>
    <row r="46" spans="1:9" ht="30" customHeight="1">
      <c r="A46" s="130">
        <v>3</v>
      </c>
      <c r="B46" s="141"/>
      <c r="C46" s="131" t="s">
        <v>224</v>
      </c>
      <c r="D46" s="175">
        <v>33</v>
      </c>
      <c r="E46" s="175">
        <v>300</v>
      </c>
      <c r="F46" s="175">
        <v>235</v>
      </c>
      <c r="G46" s="175"/>
      <c r="H46" s="175">
        <v>235</v>
      </c>
      <c r="I46" s="141"/>
    </row>
    <row r="47" spans="1:9" ht="30" customHeight="1">
      <c r="A47" s="173"/>
      <c r="B47" s="176"/>
      <c r="C47" s="145"/>
      <c r="D47" s="177"/>
      <c r="E47" s="177"/>
      <c r="F47" s="177"/>
      <c r="G47" s="177"/>
      <c r="H47" s="177"/>
      <c r="I47" s="176"/>
    </row>
    <row r="48" spans="1:9" ht="30" customHeight="1">
      <c r="A48" s="162" t="s">
        <v>213</v>
      </c>
      <c r="B48" s="171"/>
      <c r="C48" s="172"/>
      <c r="D48" s="171"/>
      <c r="E48" s="171"/>
      <c r="F48" s="171"/>
      <c r="G48" s="171"/>
      <c r="H48" s="171"/>
      <c r="I48" s="171"/>
    </row>
    <row r="49" spans="1:9" ht="30" customHeight="1">
      <c r="A49" s="130" t="s">
        <v>214</v>
      </c>
      <c r="B49" s="130" t="s">
        <v>215</v>
      </c>
      <c r="C49" s="130" t="s">
        <v>216</v>
      </c>
      <c r="D49" s="131" t="s">
        <v>217</v>
      </c>
      <c r="E49" s="131" t="s">
        <v>218</v>
      </c>
      <c r="F49" s="130" t="s">
        <v>222</v>
      </c>
      <c r="G49" s="131"/>
      <c r="H49" s="130" t="s">
        <v>222</v>
      </c>
      <c r="I49" s="130" t="s">
        <v>220</v>
      </c>
    </row>
    <row r="50" spans="1:9" ht="30" customHeight="1">
      <c r="A50" s="130">
        <v>4</v>
      </c>
      <c r="B50" s="131"/>
      <c r="C50" s="131" t="s">
        <v>225</v>
      </c>
      <c r="D50" s="136">
        <v>89</v>
      </c>
      <c r="E50" s="136">
        <v>154</v>
      </c>
      <c r="F50" s="136">
        <v>372</v>
      </c>
      <c r="G50" s="136"/>
      <c r="H50" s="136">
        <v>372</v>
      </c>
      <c r="I50" s="139"/>
    </row>
    <row r="51" spans="1:9" ht="30" customHeight="1">
      <c r="A51" s="173"/>
      <c r="B51" s="145"/>
      <c r="C51" s="145"/>
      <c r="D51" s="174"/>
      <c r="E51" s="174"/>
      <c r="F51" s="174"/>
      <c r="G51" s="174"/>
      <c r="H51" s="174"/>
      <c r="I51" s="146"/>
    </row>
    <row r="52" spans="1:9" ht="30" customHeight="1">
      <c r="A52" s="162" t="s">
        <v>213</v>
      </c>
      <c r="B52" s="171"/>
      <c r="C52" s="172"/>
      <c r="D52" s="171"/>
      <c r="E52" s="171"/>
      <c r="F52" s="171"/>
      <c r="G52" s="171"/>
      <c r="H52" s="171"/>
      <c r="I52" s="171"/>
    </row>
    <row r="53" spans="1:9" ht="30" customHeight="1">
      <c r="A53" s="130" t="s">
        <v>214</v>
      </c>
      <c r="B53" s="130" t="s">
        <v>215</v>
      </c>
      <c r="C53" s="130" t="s">
        <v>216</v>
      </c>
      <c r="D53" s="131" t="s">
        <v>217</v>
      </c>
      <c r="E53" s="131" t="s">
        <v>218</v>
      </c>
      <c r="F53" s="130" t="s">
        <v>222</v>
      </c>
      <c r="G53" s="131"/>
      <c r="H53" s="130" t="s">
        <v>222</v>
      </c>
      <c r="I53" s="130" t="s">
        <v>220</v>
      </c>
    </row>
    <row r="54" spans="1:9" ht="30" customHeight="1">
      <c r="A54" s="130">
        <v>5</v>
      </c>
      <c r="B54" s="131"/>
      <c r="C54" s="131" t="s">
        <v>226</v>
      </c>
      <c r="D54" s="136">
        <v>186</v>
      </c>
      <c r="E54" s="136">
        <v>3</v>
      </c>
      <c r="F54" s="136">
        <v>652</v>
      </c>
      <c r="G54" s="136"/>
      <c r="H54" s="136">
        <v>652</v>
      </c>
      <c r="I54" s="139"/>
    </row>
    <row r="55" spans="1:9" ht="30" customHeight="1">
      <c r="A55" s="173"/>
      <c r="B55" s="145"/>
      <c r="C55" s="145"/>
      <c r="D55" s="174"/>
      <c r="E55" s="174"/>
      <c r="F55" s="174"/>
      <c r="G55" s="174"/>
      <c r="H55" s="174"/>
      <c r="I55" s="146"/>
    </row>
    <row r="56" spans="1:9" ht="30" customHeight="1">
      <c r="A56" s="162" t="s">
        <v>213</v>
      </c>
      <c r="B56" s="171"/>
      <c r="C56" s="172"/>
      <c r="D56" s="171"/>
      <c r="E56" s="171"/>
      <c r="F56" s="171"/>
      <c r="G56" s="171"/>
      <c r="H56" s="171"/>
      <c r="I56" s="171"/>
    </row>
    <row r="57" spans="1:9" ht="30" customHeight="1">
      <c r="A57" s="130" t="s">
        <v>214</v>
      </c>
      <c r="B57" s="130" t="s">
        <v>215</v>
      </c>
      <c r="C57" s="130" t="s">
        <v>216</v>
      </c>
      <c r="D57" s="131" t="s">
        <v>217</v>
      </c>
      <c r="E57" s="131" t="s">
        <v>218</v>
      </c>
      <c r="F57" s="130" t="s">
        <v>222</v>
      </c>
      <c r="G57" s="131"/>
      <c r="H57" s="130" t="s">
        <v>222</v>
      </c>
      <c r="I57" s="130" t="s">
        <v>220</v>
      </c>
    </row>
    <row r="58" spans="1:9" s="165" customFormat="1" ht="30" customHeight="1">
      <c r="A58" s="130">
        <v>6</v>
      </c>
      <c r="B58" s="131"/>
      <c r="C58" s="131" t="s">
        <v>227</v>
      </c>
      <c r="D58" s="136"/>
      <c r="E58" s="136"/>
      <c r="F58" s="136"/>
      <c r="G58" s="136"/>
      <c r="H58" s="136"/>
      <c r="I58" s="139"/>
    </row>
    <row r="59" spans="1:9" s="165" customFormat="1" ht="30" customHeight="1">
      <c r="A59" s="173"/>
      <c r="B59" s="145"/>
      <c r="C59" s="145"/>
      <c r="D59" s="174"/>
      <c r="E59" s="174"/>
      <c r="F59" s="174"/>
      <c r="G59" s="174"/>
      <c r="H59" s="174"/>
      <c r="I59" s="146"/>
    </row>
    <row r="60" spans="1:9" s="165" customFormat="1" ht="30" customHeight="1">
      <c r="A60" s="173"/>
      <c r="B60" s="145"/>
      <c r="C60" s="145"/>
      <c r="D60" s="174"/>
      <c r="E60" s="174"/>
      <c r="F60" s="174"/>
      <c r="G60" s="174"/>
      <c r="H60" s="174"/>
      <c r="I60" s="146"/>
    </row>
    <row r="61" spans="1:9" ht="30" customHeight="1">
      <c r="A61" s="162" t="s">
        <v>228</v>
      </c>
      <c r="B61" s="171"/>
      <c r="C61" s="172"/>
      <c r="D61" s="171"/>
      <c r="E61" s="171"/>
      <c r="F61" s="171"/>
      <c r="G61" s="171"/>
      <c r="H61" s="171"/>
      <c r="I61" s="171"/>
    </row>
    <row r="62" spans="1:9" ht="30" customHeight="1">
      <c r="A62" s="130" t="s">
        <v>214</v>
      </c>
      <c r="B62" s="130" t="s">
        <v>215</v>
      </c>
      <c r="C62" s="130" t="s">
        <v>216</v>
      </c>
      <c r="D62" s="131" t="s">
        <v>217</v>
      </c>
      <c r="E62" s="131" t="s">
        <v>218</v>
      </c>
      <c r="F62" s="130" t="s">
        <v>222</v>
      </c>
      <c r="G62" s="131"/>
      <c r="H62" s="130" t="s">
        <v>222</v>
      </c>
      <c r="I62" s="130" t="s">
        <v>220</v>
      </c>
    </row>
    <row r="63" spans="1:9" ht="30" customHeight="1">
      <c r="A63" s="130">
        <v>7</v>
      </c>
      <c r="B63" s="141"/>
      <c r="C63" s="131" t="s">
        <v>229</v>
      </c>
      <c r="D63" s="136"/>
      <c r="E63" s="136">
        <v>246</v>
      </c>
      <c r="F63" s="136">
        <v>98</v>
      </c>
      <c r="G63" s="136"/>
      <c r="H63" s="136">
        <v>98</v>
      </c>
      <c r="I63" s="141"/>
    </row>
    <row r="64" spans="1:9" ht="30" customHeight="1">
      <c r="A64" s="173"/>
      <c r="B64" s="176"/>
      <c r="C64" s="145"/>
      <c r="D64" s="174"/>
      <c r="E64" s="174"/>
      <c r="F64" s="174"/>
      <c r="G64" s="174"/>
      <c r="H64" s="174"/>
      <c r="I64" s="176"/>
    </row>
    <row r="65" spans="1:9" ht="30" customHeight="1">
      <c r="A65" s="162" t="s">
        <v>213</v>
      </c>
      <c r="B65" s="171"/>
      <c r="C65" s="172"/>
      <c r="D65" s="171"/>
      <c r="E65" s="171"/>
      <c r="F65" s="171"/>
      <c r="G65" s="171"/>
      <c r="H65" s="171"/>
      <c r="I65" s="171"/>
    </row>
    <row r="66" spans="1:9" ht="30" customHeight="1">
      <c r="A66" s="130" t="s">
        <v>214</v>
      </c>
      <c r="B66" s="130" t="s">
        <v>215</v>
      </c>
      <c r="C66" s="130" t="s">
        <v>216</v>
      </c>
      <c r="D66" s="131" t="s">
        <v>217</v>
      </c>
      <c r="E66" s="131" t="s">
        <v>218</v>
      </c>
      <c r="F66" s="130" t="s">
        <v>222</v>
      </c>
      <c r="G66" s="131"/>
      <c r="H66" s="130" t="s">
        <v>222</v>
      </c>
      <c r="I66" s="130" t="s">
        <v>220</v>
      </c>
    </row>
    <row r="67" spans="1:10" ht="30" customHeight="1">
      <c r="A67" s="130">
        <v>8</v>
      </c>
      <c r="B67" s="164"/>
      <c r="C67" s="131" t="s">
        <v>230</v>
      </c>
      <c r="D67" s="136"/>
      <c r="E67" s="136">
        <v>224</v>
      </c>
      <c r="F67" s="136">
        <v>89</v>
      </c>
      <c r="G67" s="136"/>
      <c r="H67" s="136">
        <v>89</v>
      </c>
      <c r="I67" s="137"/>
      <c r="J67" s="169"/>
    </row>
    <row r="68" spans="1:9" ht="30" customHeight="1">
      <c r="A68" s="173"/>
      <c r="B68" s="178"/>
      <c r="C68" s="145"/>
      <c r="D68" s="174"/>
      <c r="E68" s="174"/>
      <c r="F68" s="174"/>
      <c r="G68" s="174"/>
      <c r="H68" s="174"/>
      <c r="I68" s="166"/>
    </row>
    <row r="69" spans="1:9" ht="30" customHeight="1">
      <c r="A69" s="162" t="s">
        <v>228</v>
      </c>
      <c r="B69" s="171"/>
      <c r="C69" s="172"/>
      <c r="D69" s="171"/>
      <c r="E69" s="171"/>
      <c r="F69" s="171"/>
      <c r="G69" s="171"/>
      <c r="H69" s="171"/>
      <c r="I69" s="171"/>
    </row>
    <row r="70" spans="1:9" ht="30" customHeight="1">
      <c r="A70" s="130" t="s">
        <v>214</v>
      </c>
      <c r="B70" s="130" t="s">
        <v>215</v>
      </c>
      <c r="C70" s="130" t="s">
        <v>216</v>
      </c>
      <c r="D70" s="131" t="s">
        <v>217</v>
      </c>
      <c r="E70" s="131" t="s">
        <v>218</v>
      </c>
      <c r="F70" s="130" t="s">
        <v>222</v>
      </c>
      <c r="G70" s="131"/>
      <c r="H70" s="130" t="s">
        <v>222</v>
      </c>
      <c r="I70" s="130" t="s">
        <v>220</v>
      </c>
    </row>
    <row r="71" spans="1:9" ht="30" customHeight="1">
      <c r="A71" s="130">
        <v>9</v>
      </c>
      <c r="B71" s="164"/>
      <c r="C71" s="131" t="s">
        <v>231</v>
      </c>
      <c r="D71" s="136"/>
      <c r="E71" s="136">
        <v>1546</v>
      </c>
      <c r="F71" s="136">
        <v>618</v>
      </c>
      <c r="G71" s="136"/>
      <c r="H71" s="136">
        <v>618</v>
      </c>
      <c r="I71" s="137"/>
    </row>
    <row r="72" spans="1:9" ht="30" customHeight="1">
      <c r="A72" s="173"/>
      <c r="B72" s="178"/>
      <c r="C72" s="145"/>
      <c r="D72" s="174"/>
      <c r="E72" s="174"/>
      <c r="F72" s="174"/>
      <c r="G72" s="174"/>
      <c r="H72" s="174"/>
      <c r="I72" s="166"/>
    </row>
    <row r="73" spans="1:9" ht="30" customHeight="1">
      <c r="A73" s="162" t="s">
        <v>213</v>
      </c>
      <c r="B73" s="171"/>
      <c r="C73" s="172"/>
      <c r="D73" s="171"/>
      <c r="E73" s="171"/>
      <c r="F73" s="171"/>
      <c r="G73" s="171"/>
      <c r="H73" s="171"/>
      <c r="I73" s="171"/>
    </row>
    <row r="74" spans="1:9" ht="30" customHeight="1">
      <c r="A74" s="130" t="s">
        <v>214</v>
      </c>
      <c r="B74" s="130" t="s">
        <v>215</v>
      </c>
      <c r="C74" s="130" t="s">
        <v>216</v>
      </c>
      <c r="D74" s="131" t="s">
        <v>217</v>
      </c>
      <c r="E74" s="131" t="s">
        <v>218</v>
      </c>
      <c r="F74" s="130" t="s">
        <v>222</v>
      </c>
      <c r="G74" s="131"/>
      <c r="H74" s="130" t="s">
        <v>222</v>
      </c>
      <c r="I74" s="130" t="s">
        <v>220</v>
      </c>
    </row>
    <row r="75" spans="1:9" ht="30" customHeight="1">
      <c r="A75" s="130">
        <v>10</v>
      </c>
      <c r="B75" s="164"/>
      <c r="C75" s="131" t="s">
        <v>232</v>
      </c>
      <c r="D75" s="136"/>
      <c r="E75" s="136">
        <v>1132</v>
      </c>
      <c r="F75" s="136">
        <v>452</v>
      </c>
      <c r="G75" s="136"/>
      <c r="H75" s="136">
        <v>452</v>
      </c>
      <c r="I75" s="137"/>
    </row>
    <row r="76" spans="1:9" ht="30" customHeight="1">
      <c r="A76" s="173"/>
      <c r="B76" s="178"/>
      <c r="C76" s="145"/>
      <c r="D76" s="174"/>
      <c r="E76" s="174"/>
      <c r="F76" s="174"/>
      <c r="G76" s="174"/>
      <c r="H76" s="174"/>
      <c r="I76" s="166"/>
    </row>
    <row r="77" spans="1:9" ht="30" customHeight="1">
      <c r="A77" s="162" t="s">
        <v>213</v>
      </c>
      <c r="B77" s="171"/>
      <c r="C77" s="172"/>
      <c r="D77" s="171"/>
      <c r="E77" s="171"/>
      <c r="F77" s="171"/>
      <c r="G77" s="171"/>
      <c r="H77" s="171"/>
      <c r="I77" s="171"/>
    </row>
    <row r="78" spans="1:9" ht="30" customHeight="1">
      <c r="A78" s="130" t="s">
        <v>214</v>
      </c>
      <c r="B78" s="130" t="s">
        <v>215</v>
      </c>
      <c r="C78" s="130" t="s">
        <v>216</v>
      </c>
      <c r="D78" s="131" t="s">
        <v>217</v>
      </c>
      <c r="E78" s="131" t="s">
        <v>218</v>
      </c>
      <c r="F78" s="130" t="s">
        <v>222</v>
      </c>
      <c r="G78" s="131"/>
      <c r="H78" s="130" t="s">
        <v>222</v>
      </c>
      <c r="I78" s="130" t="s">
        <v>220</v>
      </c>
    </row>
    <row r="79" spans="1:9" ht="30" customHeight="1">
      <c r="A79" s="130">
        <v>11</v>
      </c>
      <c r="B79" s="5"/>
      <c r="C79" s="131" t="s">
        <v>233</v>
      </c>
      <c r="D79" s="5">
        <v>33</v>
      </c>
      <c r="E79" s="179"/>
      <c r="F79" s="180">
        <v>13</v>
      </c>
      <c r="G79" s="179"/>
      <c r="H79" s="180">
        <v>13</v>
      </c>
      <c r="I79" s="5"/>
    </row>
    <row r="80" spans="1:9" ht="30" customHeight="1">
      <c r="A80" s="173"/>
      <c r="B80" s="181"/>
      <c r="C80" s="145"/>
      <c r="D80" s="181"/>
      <c r="E80" s="182"/>
      <c r="F80" s="183"/>
      <c r="G80" s="182"/>
      <c r="H80" s="183"/>
      <c r="I80" s="181"/>
    </row>
    <row r="81" spans="1:9" ht="30" customHeight="1">
      <c r="A81" s="162" t="s">
        <v>213</v>
      </c>
      <c r="B81" s="171"/>
      <c r="C81" s="172"/>
      <c r="D81" s="171"/>
      <c r="E81" s="171"/>
      <c r="F81" s="171"/>
      <c r="G81" s="171"/>
      <c r="H81" s="171"/>
      <c r="I81" s="171"/>
    </row>
    <row r="82" spans="1:9" ht="30" customHeight="1">
      <c r="A82" s="130" t="s">
        <v>214</v>
      </c>
      <c r="B82" s="130" t="s">
        <v>215</v>
      </c>
      <c r="C82" s="130" t="s">
        <v>216</v>
      </c>
      <c r="D82" s="131" t="s">
        <v>217</v>
      </c>
      <c r="E82" s="131" t="s">
        <v>218</v>
      </c>
      <c r="F82" s="130" t="s">
        <v>222</v>
      </c>
      <c r="G82" s="131"/>
      <c r="H82" s="130" t="s">
        <v>222</v>
      </c>
      <c r="I82" s="130" t="s">
        <v>220</v>
      </c>
    </row>
    <row r="83" spans="1:9" ht="30" customHeight="1">
      <c r="A83" s="130">
        <v>12</v>
      </c>
      <c r="B83" s="5"/>
      <c r="C83" s="131" t="s">
        <v>234</v>
      </c>
      <c r="D83" s="5"/>
      <c r="E83" s="179">
        <v>1040</v>
      </c>
      <c r="F83" s="180">
        <v>416</v>
      </c>
      <c r="G83" s="179"/>
      <c r="H83" s="180">
        <v>416</v>
      </c>
      <c r="I83" s="5"/>
    </row>
    <row r="84" spans="1:9" ht="30" customHeight="1">
      <c r="A84" s="173"/>
      <c r="B84" s="181"/>
      <c r="C84" s="145"/>
      <c r="D84" s="181"/>
      <c r="E84" s="182"/>
      <c r="F84" s="183"/>
      <c r="G84" s="182"/>
      <c r="H84" s="183"/>
      <c r="I84" s="181"/>
    </row>
    <row r="85" spans="1:9" ht="30" customHeight="1">
      <c r="A85" s="173"/>
      <c r="B85" s="181"/>
      <c r="C85" s="145"/>
      <c r="D85" s="181"/>
      <c r="E85" s="182"/>
      <c r="F85" s="183"/>
      <c r="G85" s="182"/>
      <c r="H85" s="183"/>
      <c r="I85" s="181"/>
    </row>
    <row r="86" spans="1:9" ht="30" customHeight="1">
      <c r="A86" s="162" t="s">
        <v>213</v>
      </c>
      <c r="B86" s="171"/>
      <c r="C86" s="172"/>
      <c r="D86" s="171"/>
      <c r="E86" s="171"/>
      <c r="F86" s="171"/>
      <c r="G86" s="171"/>
      <c r="H86" s="171"/>
      <c r="I86" s="171"/>
    </row>
    <row r="87" spans="1:9" ht="30" customHeight="1">
      <c r="A87" s="130" t="s">
        <v>214</v>
      </c>
      <c r="B87" s="130" t="s">
        <v>215</v>
      </c>
      <c r="C87" s="130" t="s">
        <v>216</v>
      </c>
      <c r="D87" s="131" t="s">
        <v>217</v>
      </c>
      <c r="E87" s="131" t="s">
        <v>218</v>
      </c>
      <c r="F87" s="130" t="s">
        <v>222</v>
      </c>
      <c r="G87" s="131"/>
      <c r="H87" s="130" t="s">
        <v>222</v>
      </c>
      <c r="I87" s="130" t="s">
        <v>220</v>
      </c>
    </row>
    <row r="88" spans="1:9" ht="30" customHeight="1">
      <c r="A88" s="130">
        <v>13</v>
      </c>
      <c r="B88" s="5"/>
      <c r="C88" s="131" t="s">
        <v>235</v>
      </c>
      <c r="D88" s="5"/>
      <c r="E88" s="179">
        <v>78</v>
      </c>
      <c r="F88" s="180">
        <v>31</v>
      </c>
      <c r="G88" s="179"/>
      <c r="H88" s="180">
        <v>31</v>
      </c>
      <c r="I88" s="5"/>
    </row>
    <row r="89" spans="1:8" s="185" customFormat="1" ht="30" customHeight="1">
      <c r="A89" s="184"/>
      <c r="C89" s="167"/>
      <c r="E89" s="186"/>
      <c r="F89" s="186"/>
      <c r="G89" s="186"/>
      <c r="H89" s="186"/>
    </row>
    <row r="90" spans="1:9" ht="30" customHeight="1">
      <c r="A90" s="162" t="s">
        <v>213</v>
      </c>
      <c r="B90" s="171"/>
      <c r="C90" s="172"/>
      <c r="D90" s="171"/>
      <c r="E90" s="171"/>
      <c r="F90" s="171"/>
      <c r="G90" s="171"/>
      <c r="H90" s="171"/>
      <c r="I90" s="171"/>
    </row>
    <row r="91" spans="1:9" ht="30" customHeight="1">
      <c r="A91" s="130" t="s">
        <v>214</v>
      </c>
      <c r="B91" s="130" t="s">
        <v>215</v>
      </c>
      <c r="C91" s="130" t="s">
        <v>216</v>
      </c>
      <c r="D91" s="131" t="s">
        <v>217</v>
      </c>
      <c r="E91" s="131" t="s">
        <v>218</v>
      </c>
      <c r="F91" s="130" t="s">
        <v>222</v>
      </c>
      <c r="G91" s="131"/>
      <c r="H91" s="130" t="s">
        <v>222</v>
      </c>
      <c r="I91" s="130" t="s">
        <v>220</v>
      </c>
    </row>
    <row r="92" spans="1:9" ht="30" customHeight="1">
      <c r="A92" s="130">
        <v>14</v>
      </c>
      <c r="B92" s="5"/>
      <c r="C92" s="131" t="s">
        <v>236</v>
      </c>
      <c r="D92" s="5"/>
      <c r="E92" s="179">
        <v>15</v>
      </c>
      <c r="F92" s="180">
        <v>6</v>
      </c>
      <c r="G92" s="179"/>
      <c r="H92" s="180">
        <v>6</v>
      </c>
      <c r="I92" s="5"/>
    </row>
    <row r="93" spans="6:8" s="181" customFormat="1" ht="19.5">
      <c r="F93" s="186"/>
      <c r="H93" s="186"/>
    </row>
    <row r="94" spans="1:9" ht="30" customHeight="1">
      <c r="A94" s="162" t="s">
        <v>213</v>
      </c>
      <c r="B94" s="171"/>
      <c r="C94" s="172"/>
      <c r="D94" s="171"/>
      <c r="E94" s="171"/>
      <c r="F94" s="171"/>
      <c r="G94" s="171"/>
      <c r="H94" s="171"/>
      <c r="I94" s="171"/>
    </row>
    <row r="95" spans="1:9" ht="30" customHeight="1">
      <c r="A95" s="130" t="s">
        <v>214</v>
      </c>
      <c r="B95" s="130" t="s">
        <v>215</v>
      </c>
      <c r="C95" s="130" t="s">
        <v>216</v>
      </c>
      <c r="D95" s="131" t="s">
        <v>217</v>
      </c>
      <c r="E95" s="131" t="s">
        <v>218</v>
      </c>
      <c r="F95" s="130" t="s">
        <v>222</v>
      </c>
      <c r="G95" s="131"/>
      <c r="H95" s="130" t="s">
        <v>222</v>
      </c>
      <c r="I95" s="130" t="s">
        <v>220</v>
      </c>
    </row>
    <row r="96" spans="1:9" ht="30" customHeight="1">
      <c r="A96" s="130">
        <v>15</v>
      </c>
      <c r="B96" s="5"/>
      <c r="C96" s="131" t="s">
        <v>237</v>
      </c>
      <c r="D96" s="5">
        <v>2</v>
      </c>
      <c r="E96" s="179">
        <v>342</v>
      </c>
      <c r="F96" s="180">
        <v>143</v>
      </c>
      <c r="G96" s="179"/>
      <c r="H96" s="180">
        <v>143</v>
      </c>
      <c r="I96" s="5"/>
    </row>
    <row r="98" spans="1:9" ht="30" customHeight="1">
      <c r="A98" s="162" t="s">
        <v>213</v>
      </c>
      <c r="B98" s="171"/>
      <c r="C98" s="172"/>
      <c r="D98" s="171"/>
      <c r="E98" s="171"/>
      <c r="F98" s="171"/>
      <c r="G98" s="171"/>
      <c r="H98" s="171"/>
      <c r="I98" s="171"/>
    </row>
    <row r="99" spans="1:9" ht="30" customHeight="1">
      <c r="A99" s="130" t="s">
        <v>214</v>
      </c>
      <c r="B99" s="130" t="s">
        <v>215</v>
      </c>
      <c r="C99" s="130" t="s">
        <v>216</v>
      </c>
      <c r="D99" s="131" t="s">
        <v>217</v>
      </c>
      <c r="E99" s="131" t="s">
        <v>218</v>
      </c>
      <c r="F99" s="130" t="s">
        <v>222</v>
      </c>
      <c r="G99" s="131"/>
      <c r="H99" s="130" t="s">
        <v>222</v>
      </c>
      <c r="I99" s="130" t="s">
        <v>220</v>
      </c>
    </row>
    <row r="100" spans="1:9" ht="30" customHeight="1">
      <c r="A100" s="130">
        <v>16</v>
      </c>
      <c r="B100" s="5"/>
      <c r="C100" s="131" t="s">
        <v>238</v>
      </c>
      <c r="D100" s="5"/>
      <c r="E100" s="179">
        <v>5</v>
      </c>
      <c r="F100" s="180">
        <v>2</v>
      </c>
      <c r="G100" s="179"/>
      <c r="H100" s="180">
        <v>2</v>
      </c>
      <c r="I100" s="5"/>
    </row>
    <row r="102" spans="1:9" ht="30" customHeight="1">
      <c r="A102" s="162" t="s">
        <v>213</v>
      </c>
      <c r="B102" s="171"/>
      <c r="C102" s="172"/>
      <c r="D102" s="171"/>
      <c r="E102" s="171"/>
      <c r="F102" s="171"/>
      <c r="G102" s="171"/>
      <c r="H102" s="171"/>
      <c r="I102" s="171"/>
    </row>
    <row r="103" spans="1:9" ht="30" customHeight="1">
      <c r="A103" s="130" t="s">
        <v>214</v>
      </c>
      <c r="B103" s="130" t="s">
        <v>215</v>
      </c>
      <c r="C103" s="130" t="s">
        <v>216</v>
      </c>
      <c r="D103" s="131" t="s">
        <v>217</v>
      </c>
      <c r="E103" s="131" t="s">
        <v>218</v>
      </c>
      <c r="F103" s="130" t="s">
        <v>222</v>
      </c>
      <c r="G103" s="131"/>
      <c r="H103" s="130" t="s">
        <v>222</v>
      </c>
      <c r="I103" s="130" t="s">
        <v>220</v>
      </c>
    </row>
    <row r="104" spans="1:9" ht="30" customHeight="1">
      <c r="A104" s="130">
        <v>17</v>
      </c>
      <c r="B104" s="5"/>
      <c r="C104" s="131" t="s">
        <v>239</v>
      </c>
      <c r="D104" s="5"/>
      <c r="E104" s="179">
        <v>1091</v>
      </c>
      <c r="F104" s="180">
        <v>436</v>
      </c>
      <c r="G104" s="179"/>
      <c r="H104" s="180">
        <v>436</v>
      </c>
      <c r="I104" s="5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6" sqref="A6:E6"/>
    </sheetView>
  </sheetViews>
  <sheetFormatPr defaultColWidth="9.00390625" defaultRowHeight="16.5"/>
  <cols>
    <col min="1" max="1" width="10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50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str">
        <f>'總計餘額 (2)'!F26</f>
        <v>六年2班</v>
      </c>
      <c r="H1" s="73" t="s">
        <v>139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>
      <c r="A3" s="22" t="s">
        <v>241</v>
      </c>
      <c r="B3" s="69"/>
      <c r="C3" s="28"/>
      <c r="D3" s="28"/>
      <c r="E3" s="79" t="s">
        <v>81</v>
      </c>
      <c r="F3" s="5">
        <v>720</v>
      </c>
      <c r="G3" s="2"/>
      <c r="H3" s="2">
        <f>F3-G3</f>
        <v>720</v>
      </c>
    </row>
    <row r="4" spans="1:8" ht="15.75">
      <c r="A4" s="22" t="s">
        <v>138</v>
      </c>
      <c r="B4" s="63"/>
      <c r="C4" s="103"/>
      <c r="D4" s="103"/>
      <c r="E4" s="79" t="s">
        <v>267</v>
      </c>
      <c r="F4" s="5"/>
      <c r="G4" s="63"/>
      <c r="H4" s="2">
        <f aca="true" t="shared" si="0" ref="H4:H14">H3+F4-G4</f>
        <v>720</v>
      </c>
    </row>
    <row r="5" spans="1:8" ht="15.75">
      <c r="A5" s="22" t="s">
        <v>241</v>
      </c>
      <c r="B5" s="69"/>
      <c r="C5" s="103"/>
      <c r="D5" s="103"/>
      <c r="E5" s="79" t="s">
        <v>242</v>
      </c>
      <c r="F5" s="2"/>
      <c r="G5" s="2">
        <v>303</v>
      </c>
      <c r="H5" s="2">
        <f t="shared" si="0"/>
        <v>417</v>
      </c>
    </row>
    <row r="6" spans="1:8" ht="19.5">
      <c r="A6" s="22"/>
      <c r="B6" s="69"/>
      <c r="C6" s="28"/>
      <c r="D6" s="28"/>
      <c r="E6" s="79"/>
      <c r="F6" s="66"/>
      <c r="G6" s="68"/>
      <c r="H6" s="2">
        <f t="shared" si="0"/>
        <v>417</v>
      </c>
    </row>
    <row r="7" spans="1:8" ht="19.5">
      <c r="A7" s="22"/>
      <c r="B7" s="63"/>
      <c r="C7" s="103"/>
      <c r="D7" s="103"/>
      <c r="E7" s="79"/>
      <c r="F7" s="71"/>
      <c r="G7" s="148"/>
      <c r="H7" s="2">
        <f t="shared" si="0"/>
        <v>417</v>
      </c>
    </row>
    <row r="8" spans="1:8" ht="15.75">
      <c r="A8" s="64"/>
      <c r="B8" s="63"/>
      <c r="C8" s="63"/>
      <c r="D8" s="150"/>
      <c r="E8" s="151"/>
      <c r="F8" s="2"/>
      <c r="G8" s="2"/>
      <c r="H8" s="2">
        <f t="shared" si="0"/>
        <v>417</v>
      </c>
    </row>
    <row r="9" spans="1:8" ht="15.75">
      <c r="A9" s="47"/>
      <c r="B9" s="48"/>
      <c r="C9" s="2"/>
      <c r="D9" s="54"/>
      <c r="E9" s="46"/>
      <c r="F9" s="2"/>
      <c r="G9" s="5"/>
      <c r="H9" s="2">
        <f t="shared" si="0"/>
        <v>417</v>
      </c>
    </row>
    <row r="10" spans="1:8" ht="15.75">
      <c r="A10" s="44"/>
      <c r="B10" s="58"/>
      <c r="C10" s="41"/>
      <c r="D10" s="54"/>
      <c r="E10" s="46"/>
      <c r="F10" s="2"/>
      <c r="G10" s="2"/>
      <c r="H10" s="2">
        <f t="shared" si="0"/>
        <v>417</v>
      </c>
    </row>
    <row r="11" spans="1:8" ht="15.75">
      <c r="A11" s="44"/>
      <c r="B11" s="48"/>
      <c r="C11" s="2"/>
      <c r="D11" s="52"/>
      <c r="E11" s="45"/>
      <c r="F11" s="5"/>
      <c r="G11" s="2"/>
      <c r="H11" s="2">
        <f t="shared" si="0"/>
        <v>417</v>
      </c>
    </row>
    <row r="12" spans="1:8" ht="15.75">
      <c r="A12" s="51"/>
      <c r="B12" s="48"/>
      <c r="C12" s="2"/>
      <c r="D12" s="52"/>
      <c r="E12" s="46"/>
      <c r="F12" s="2"/>
      <c r="G12" s="2"/>
      <c r="H12" s="2">
        <f t="shared" si="0"/>
        <v>417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417</v>
      </c>
    </row>
    <row r="14" spans="1:11" ht="15.75">
      <c r="A14" s="23"/>
      <c r="B14" s="31"/>
      <c r="C14" s="3"/>
      <c r="D14" s="5"/>
      <c r="E14" s="2"/>
      <c r="F14" s="2"/>
      <c r="G14" s="2"/>
      <c r="H14" s="2">
        <f t="shared" si="0"/>
        <v>417</v>
      </c>
      <c r="K14" s="1">
        <v>526</v>
      </c>
    </row>
    <row r="15" spans="1:11" ht="15.75">
      <c r="A15" s="23"/>
      <c r="B15" s="31"/>
      <c r="C15" s="3"/>
      <c r="D15" s="5"/>
      <c r="E15" s="2"/>
      <c r="F15" s="2"/>
      <c r="G15" s="2"/>
      <c r="H15" s="2"/>
      <c r="K15" s="1">
        <v>389</v>
      </c>
    </row>
    <row r="16" spans="1:11" ht="15.75">
      <c r="A16" s="23"/>
      <c r="B16" s="31"/>
      <c r="C16" s="3"/>
      <c r="D16" s="5"/>
      <c r="E16" s="6"/>
      <c r="F16" s="2"/>
      <c r="G16" s="5"/>
      <c r="H16" s="2"/>
      <c r="K16" s="1">
        <f>K14-K15</f>
        <v>137</v>
      </c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19</v>
      </c>
      <c r="C34" s="5"/>
      <c r="D34" s="5"/>
      <c r="E34" s="5"/>
      <c r="F34" s="5">
        <f>SUM(F3:F31)</f>
        <v>720</v>
      </c>
      <c r="G34" s="5">
        <f>SUM(G3:G31)</f>
        <v>303</v>
      </c>
      <c r="H34" s="2">
        <f>F34-G34</f>
        <v>417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417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15</v>
      </c>
      <c r="C41" s="14" t="s">
        <v>16</v>
      </c>
      <c r="E41" s="17" t="s">
        <v>17</v>
      </c>
      <c r="G41" s="18" t="s">
        <v>18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otectedRanges>
    <protectedRange sqref="E8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9.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1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str">
        <f>'總計餘額 (2)'!F28</f>
        <v>六年4班</v>
      </c>
      <c r="H1" s="20" t="s">
        <v>265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241</v>
      </c>
      <c r="B3" s="69"/>
      <c r="C3" s="28"/>
      <c r="D3" s="28"/>
      <c r="E3" s="79" t="s">
        <v>81</v>
      </c>
      <c r="F3" s="5">
        <v>660</v>
      </c>
      <c r="G3" s="2"/>
      <c r="H3" s="2">
        <f>F3-G3</f>
        <v>660</v>
      </c>
    </row>
    <row r="4" spans="1:8" ht="15.75">
      <c r="A4" s="22" t="s">
        <v>138</v>
      </c>
      <c r="B4" s="63"/>
      <c r="C4" s="103"/>
      <c r="D4" s="103"/>
      <c r="E4" s="79" t="s">
        <v>242</v>
      </c>
      <c r="F4" s="5"/>
      <c r="G4" s="63">
        <v>973</v>
      </c>
      <c r="H4" s="2">
        <f aca="true" t="shared" si="0" ref="H4:H16">H3+F4-G4</f>
        <v>-313</v>
      </c>
    </row>
    <row r="5" spans="1:8" ht="15.75">
      <c r="A5" s="64"/>
      <c r="B5" s="63"/>
      <c r="C5" s="103"/>
      <c r="D5" s="103"/>
      <c r="E5" s="69" t="s">
        <v>258</v>
      </c>
      <c r="F5" s="2">
        <v>313</v>
      </c>
      <c r="G5" s="2"/>
      <c r="H5" s="2">
        <f t="shared" si="0"/>
        <v>0</v>
      </c>
    </row>
    <row r="6" spans="1:8" ht="19.5">
      <c r="A6" s="22"/>
      <c r="B6" s="63"/>
      <c r="C6" s="103"/>
      <c r="D6" s="103"/>
      <c r="E6" s="79"/>
      <c r="F6" s="66"/>
      <c r="G6" s="68"/>
      <c r="H6" s="2">
        <f t="shared" si="0"/>
        <v>0</v>
      </c>
    </row>
    <row r="7" spans="1:8" ht="19.5">
      <c r="A7" s="64"/>
      <c r="B7" s="63"/>
      <c r="C7" s="63"/>
      <c r="D7" s="63"/>
      <c r="E7" s="65"/>
      <c r="F7" s="66"/>
      <c r="G7" s="68"/>
      <c r="H7" s="2">
        <f t="shared" si="0"/>
        <v>0</v>
      </c>
    </row>
    <row r="8" spans="1:8" ht="19.5">
      <c r="A8" s="92"/>
      <c r="B8" s="88"/>
      <c r="C8" s="82"/>
      <c r="D8" s="88"/>
      <c r="E8" s="89"/>
      <c r="F8" s="2"/>
      <c r="G8" s="2"/>
      <c r="H8" s="2">
        <f t="shared" si="0"/>
        <v>0</v>
      </c>
    </row>
    <row r="9" spans="1:8" ht="19.5">
      <c r="A9" s="64"/>
      <c r="B9" s="63"/>
      <c r="C9" s="82"/>
      <c r="D9" s="87"/>
      <c r="E9" s="89"/>
      <c r="F9" s="90"/>
      <c r="G9" s="91"/>
      <c r="H9" s="2">
        <f t="shared" si="0"/>
        <v>0</v>
      </c>
    </row>
    <row r="10" spans="1:8" ht="15.75">
      <c r="A10" s="47"/>
      <c r="B10" s="48"/>
      <c r="C10" s="2"/>
      <c r="D10" s="54"/>
      <c r="E10" s="46"/>
      <c r="F10" s="2"/>
      <c r="G10" s="2"/>
      <c r="H10" s="2">
        <f t="shared" si="0"/>
        <v>0</v>
      </c>
    </row>
    <row r="11" spans="1:8" ht="15.75">
      <c r="A11" s="51"/>
      <c r="B11" s="50"/>
      <c r="C11" s="2"/>
      <c r="D11" s="55"/>
      <c r="E11" s="56"/>
      <c r="F11" s="5"/>
      <c r="G11" s="2"/>
      <c r="H11" s="2">
        <f t="shared" si="0"/>
        <v>0</v>
      </c>
    </row>
    <row r="12" spans="1:8" ht="15.75">
      <c r="A12" s="51"/>
      <c r="B12" s="48"/>
      <c r="C12" s="2"/>
      <c r="D12" s="52"/>
      <c r="E12" s="46"/>
      <c r="F12" s="2"/>
      <c r="G12" s="2"/>
      <c r="H12" s="2">
        <f t="shared" si="0"/>
        <v>0</v>
      </c>
    </row>
    <row r="13" spans="1:8" ht="15.75">
      <c r="A13" s="53"/>
      <c r="B13" s="48"/>
      <c r="C13" s="2"/>
      <c r="D13" s="52"/>
      <c r="E13" s="50"/>
      <c r="F13" s="2"/>
      <c r="G13" s="2"/>
      <c r="H13" s="2">
        <f t="shared" si="0"/>
        <v>0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0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0</v>
      </c>
    </row>
    <row r="16" spans="1:8" ht="15.75">
      <c r="A16" s="23"/>
      <c r="B16" s="31"/>
      <c r="C16" s="3"/>
      <c r="D16" s="5"/>
      <c r="E16" s="6"/>
      <c r="F16" s="2"/>
      <c r="G16" s="5"/>
      <c r="H16" s="2">
        <f t="shared" si="0"/>
        <v>0</v>
      </c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2"/>
      <c r="C19" s="8"/>
      <c r="D19" s="2"/>
      <c r="E19" s="5"/>
      <c r="F19" s="2"/>
      <c r="G19" s="5"/>
      <c r="H19" s="2"/>
    </row>
    <row r="20" spans="1:8" ht="15.75">
      <c r="A20" s="23"/>
      <c r="B20" s="32"/>
      <c r="C20" s="8"/>
      <c r="D20" s="5"/>
      <c r="E20" s="9"/>
      <c r="F20" s="2"/>
      <c r="G20" s="10"/>
      <c r="H20" s="2"/>
    </row>
    <row r="21" spans="1:8" ht="15.75">
      <c r="A21" s="23"/>
      <c r="B21" s="32"/>
      <c r="C21" s="8"/>
      <c r="D21" s="5"/>
      <c r="E21" s="11"/>
      <c r="F21" s="2"/>
      <c r="G21" s="5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8"/>
      <c r="G29" s="8"/>
      <c r="H29" s="2"/>
    </row>
    <row r="30" spans="1:8" ht="15.75">
      <c r="A30" s="23"/>
      <c r="B30" s="32"/>
      <c r="C30" s="5"/>
      <c r="D30" s="5"/>
      <c r="E30" s="13"/>
      <c r="F30" s="2"/>
      <c r="G30" s="8"/>
      <c r="H30" s="2"/>
    </row>
    <row r="31" spans="1:8" ht="15.75">
      <c r="A31" s="23"/>
      <c r="B31" s="31"/>
      <c r="C31" s="3"/>
      <c r="D31" s="2"/>
      <c r="E31" s="2"/>
      <c r="F31" s="5"/>
      <c r="G31" s="5"/>
      <c r="H31" s="2"/>
    </row>
    <row r="32" spans="1:8" ht="15.75">
      <c r="A32" s="21"/>
      <c r="B32" s="31"/>
      <c r="C32" s="3"/>
      <c r="D32" s="2"/>
      <c r="E32" s="2"/>
      <c r="F32" s="2"/>
      <c r="G32" s="2"/>
      <c r="H32" s="2"/>
    </row>
    <row r="33" spans="1:8" ht="1.5" customHeight="1">
      <c r="A33" s="22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23"/>
      <c r="B34" s="33" t="s">
        <v>19</v>
      </c>
      <c r="C34" s="5"/>
      <c r="D34" s="5"/>
      <c r="E34" s="5"/>
      <c r="F34" s="5">
        <f>SUM(F3:F31)</f>
        <v>973</v>
      </c>
      <c r="G34" s="5">
        <f>SUM(G3:G31)</f>
        <v>973</v>
      </c>
      <c r="H34" s="2">
        <f>F34-G34</f>
        <v>0</v>
      </c>
    </row>
    <row r="35" spans="1:8" ht="1.5" customHeight="1">
      <c r="A35" s="24"/>
      <c r="B35" s="34"/>
      <c r="C35" s="8"/>
      <c r="D35" s="8"/>
      <c r="E35" s="8"/>
      <c r="F35" s="8"/>
      <c r="G35" s="8"/>
      <c r="H35" s="2">
        <f>H34+F35-G35</f>
        <v>0</v>
      </c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41" spans="1:7" ht="15.75">
      <c r="A41" s="25" t="s">
        <v>6</v>
      </c>
      <c r="C41" s="14" t="s">
        <v>16</v>
      </c>
      <c r="E41" s="17" t="s">
        <v>7</v>
      </c>
      <c r="G41" s="18" t="s">
        <v>18</v>
      </c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ht="15.75">
      <c r="G45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1" width="10.2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37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e">
        <f>'總計餘額 (2)'!#REF!</f>
        <v>#REF!</v>
      </c>
      <c r="H1" s="75" t="s">
        <v>96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tr">
        <f>'昱君'!A3</f>
        <v>110學年度下學期</v>
      </c>
      <c r="B3" s="63"/>
      <c r="C3" s="103"/>
      <c r="D3" s="28"/>
      <c r="E3" s="79" t="s">
        <v>81</v>
      </c>
      <c r="F3" s="5">
        <v>600</v>
      </c>
      <c r="G3" s="2"/>
      <c r="H3" s="2">
        <f>F3-G3</f>
        <v>600</v>
      </c>
    </row>
    <row r="4" spans="1:8" ht="15.75">
      <c r="A4" s="64" t="s">
        <v>105</v>
      </c>
      <c r="B4" s="63"/>
      <c r="C4" s="103"/>
      <c r="D4" s="103"/>
      <c r="E4" s="69" t="s">
        <v>106</v>
      </c>
      <c r="F4" s="5"/>
      <c r="G4" s="63">
        <v>127</v>
      </c>
      <c r="H4" s="2">
        <f>H3+F4-G4</f>
        <v>473</v>
      </c>
    </row>
    <row r="5" spans="1:8" ht="19.5">
      <c r="A5" s="64" t="s">
        <v>117</v>
      </c>
      <c r="B5" s="69" t="s">
        <v>118</v>
      </c>
      <c r="C5" s="28">
        <v>4</v>
      </c>
      <c r="D5" s="28">
        <v>23</v>
      </c>
      <c r="E5" s="65" t="s">
        <v>119</v>
      </c>
      <c r="F5" s="2"/>
      <c r="G5" s="2">
        <v>473</v>
      </c>
      <c r="H5" s="2">
        <f aca="true" t="shared" si="0" ref="H5:H13">H4+F5-G5</f>
        <v>0</v>
      </c>
    </row>
    <row r="6" spans="1:8" ht="19.5">
      <c r="A6" s="22"/>
      <c r="B6" s="63"/>
      <c r="C6" s="103"/>
      <c r="D6" s="103"/>
      <c r="E6" s="79"/>
      <c r="F6" s="66"/>
      <c r="G6" s="68"/>
      <c r="H6" s="2">
        <f t="shared" si="0"/>
        <v>0</v>
      </c>
    </row>
    <row r="7" spans="1:8" ht="19.5">
      <c r="A7" s="64"/>
      <c r="B7" s="63"/>
      <c r="C7" s="63"/>
      <c r="D7" s="63"/>
      <c r="E7" s="65"/>
      <c r="F7" s="86"/>
      <c r="G7" s="148"/>
      <c r="H7" s="2">
        <f t="shared" si="0"/>
        <v>0</v>
      </c>
    </row>
    <row r="8" spans="1:8" ht="19.5">
      <c r="A8" s="92"/>
      <c r="B8" s="88"/>
      <c r="C8" s="82"/>
      <c r="D8" s="88"/>
      <c r="E8" s="89"/>
      <c r="F8" s="2"/>
      <c r="G8" s="2"/>
      <c r="H8" s="2">
        <f t="shared" si="0"/>
        <v>0</v>
      </c>
    </row>
    <row r="9" spans="1:8" ht="19.5">
      <c r="A9" s="81"/>
      <c r="B9" s="70"/>
      <c r="C9" s="72"/>
      <c r="D9" s="83"/>
      <c r="E9" s="65"/>
      <c r="F9" s="71"/>
      <c r="G9" s="80"/>
      <c r="H9" s="2">
        <f t="shared" si="0"/>
        <v>0</v>
      </c>
    </row>
    <row r="10" spans="1:8" ht="15.75">
      <c r="A10" s="42"/>
      <c r="B10" s="37"/>
      <c r="C10" s="3"/>
      <c r="D10" s="2"/>
      <c r="E10" s="2"/>
      <c r="F10" s="2"/>
      <c r="G10" s="2"/>
      <c r="H10" s="2">
        <f t="shared" si="0"/>
        <v>0</v>
      </c>
    </row>
    <row r="11" spans="1:8" ht="15.75">
      <c r="A11" s="27"/>
      <c r="B11" s="37"/>
      <c r="C11" s="3"/>
      <c r="D11" s="5"/>
      <c r="E11" s="38"/>
      <c r="F11" s="2"/>
      <c r="G11" s="10"/>
      <c r="H11" s="2">
        <f t="shared" si="0"/>
        <v>0</v>
      </c>
    </row>
    <row r="12" spans="1:8" ht="15.75">
      <c r="A12" s="27"/>
      <c r="B12" s="37"/>
      <c r="C12" s="5"/>
      <c r="D12" s="2"/>
      <c r="E12" s="3"/>
      <c r="F12" s="2"/>
      <c r="G12" s="2"/>
      <c r="H12" s="2">
        <f t="shared" si="0"/>
        <v>0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0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0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0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600</v>
      </c>
      <c r="G35" s="5">
        <f>SUM(G3:G32)</f>
        <v>600</v>
      </c>
      <c r="H35" s="2">
        <f>F35-G35</f>
        <v>0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0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6</v>
      </c>
      <c r="C42" s="14" t="s">
        <v>16</v>
      </c>
      <c r="E42" s="17" t="s">
        <v>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5" sqref="E5"/>
    </sheetView>
  </sheetViews>
  <sheetFormatPr defaultColWidth="9.00390625" defaultRowHeight="16.5"/>
  <cols>
    <col min="1" max="1" width="10.2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37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e">
        <f>'總計餘額 (2)'!#REF!</f>
        <v>#REF!</v>
      </c>
      <c r="H1" s="75" t="s">
        <v>96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tr">
        <f>'昱君'!A3</f>
        <v>110學年度下學期</v>
      </c>
      <c r="B3" s="63"/>
      <c r="C3" s="103"/>
      <c r="D3" s="28"/>
      <c r="E3" s="79" t="s">
        <v>81</v>
      </c>
      <c r="F3" s="5">
        <v>600</v>
      </c>
      <c r="G3" s="2"/>
      <c r="H3" s="2">
        <f>F3-G3</f>
        <v>600</v>
      </c>
    </row>
    <row r="4" spans="1:8" ht="15.75">
      <c r="A4" s="64" t="s">
        <v>105</v>
      </c>
      <c r="B4" s="63"/>
      <c r="C4" s="103"/>
      <c r="D4" s="103"/>
      <c r="E4" s="69" t="s">
        <v>106</v>
      </c>
      <c r="F4" s="5"/>
      <c r="G4" s="63">
        <v>127</v>
      </c>
      <c r="H4" s="2">
        <f>H3+F4-G4</f>
        <v>473</v>
      </c>
    </row>
    <row r="5" spans="1:8" ht="19.5">
      <c r="A5" s="64" t="s">
        <v>117</v>
      </c>
      <c r="B5" s="69" t="s">
        <v>118</v>
      </c>
      <c r="C5" s="28">
        <v>4</v>
      </c>
      <c r="D5" s="28">
        <v>23</v>
      </c>
      <c r="E5" s="65" t="s">
        <v>119</v>
      </c>
      <c r="F5" s="2"/>
      <c r="G5" s="2">
        <v>473</v>
      </c>
      <c r="H5" s="2">
        <f aca="true" t="shared" si="0" ref="H5:H13">H4+F5-G5</f>
        <v>0</v>
      </c>
    </row>
    <row r="6" spans="1:8" ht="19.5">
      <c r="A6" s="22"/>
      <c r="B6" s="63"/>
      <c r="C6" s="103"/>
      <c r="D6" s="103"/>
      <c r="E6" s="79"/>
      <c r="F6" s="66"/>
      <c r="G6" s="68"/>
      <c r="H6" s="2">
        <f t="shared" si="0"/>
        <v>0</v>
      </c>
    </row>
    <row r="7" spans="1:8" ht="19.5">
      <c r="A7" s="64"/>
      <c r="B7" s="63"/>
      <c r="C7" s="63"/>
      <c r="D7" s="63"/>
      <c r="E7" s="65"/>
      <c r="F7" s="86"/>
      <c r="G7" s="148"/>
      <c r="H7" s="2">
        <f t="shared" si="0"/>
        <v>0</v>
      </c>
    </row>
    <row r="8" spans="1:8" ht="19.5">
      <c r="A8" s="92"/>
      <c r="B8" s="88"/>
      <c r="C8" s="82"/>
      <c r="D8" s="88"/>
      <c r="E8" s="89"/>
      <c r="F8" s="2"/>
      <c r="G8" s="2"/>
      <c r="H8" s="2">
        <f t="shared" si="0"/>
        <v>0</v>
      </c>
    </row>
    <row r="9" spans="1:8" ht="19.5">
      <c r="A9" s="81"/>
      <c r="B9" s="70"/>
      <c r="C9" s="72"/>
      <c r="D9" s="83"/>
      <c r="E9" s="65"/>
      <c r="F9" s="71"/>
      <c r="G9" s="80"/>
      <c r="H9" s="2">
        <f t="shared" si="0"/>
        <v>0</v>
      </c>
    </row>
    <row r="10" spans="1:8" ht="15.75">
      <c r="A10" s="42"/>
      <c r="B10" s="37"/>
      <c r="C10" s="3"/>
      <c r="D10" s="2"/>
      <c r="E10" s="2"/>
      <c r="F10" s="2"/>
      <c r="G10" s="2"/>
      <c r="H10" s="2">
        <f t="shared" si="0"/>
        <v>0</v>
      </c>
    </row>
    <row r="11" spans="1:8" ht="15.75">
      <c r="A11" s="27"/>
      <c r="B11" s="37"/>
      <c r="C11" s="3"/>
      <c r="D11" s="5"/>
      <c r="E11" s="38"/>
      <c r="F11" s="2"/>
      <c r="G11" s="10"/>
      <c r="H11" s="2">
        <f t="shared" si="0"/>
        <v>0</v>
      </c>
    </row>
    <row r="12" spans="1:8" ht="15.75">
      <c r="A12" s="27"/>
      <c r="B12" s="37"/>
      <c r="C12" s="5"/>
      <c r="D12" s="2"/>
      <c r="E12" s="3"/>
      <c r="F12" s="2"/>
      <c r="G12" s="2"/>
      <c r="H12" s="2">
        <f t="shared" si="0"/>
        <v>0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0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0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0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600</v>
      </c>
      <c r="G35" s="5">
        <f>SUM(G3:G32)</f>
        <v>600</v>
      </c>
      <c r="H35" s="2">
        <f>F35-G35</f>
        <v>0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0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6</v>
      </c>
      <c r="C42" s="14" t="s">
        <v>16</v>
      </c>
      <c r="E42" s="17" t="s">
        <v>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15" sqref="K15:K16"/>
    </sheetView>
  </sheetViews>
  <sheetFormatPr defaultColWidth="9.00390625" defaultRowHeight="16.5"/>
  <cols>
    <col min="1" max="1" width="9.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78" t="e">
        <f>'總計餘額 (2)'!#REF!</f>
        <v>#REF!</v>
      </c>
      <c r="H1" s="74" t="s">
        <v>76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tr">
        <f>'芬玟'!A3</f>
        <v>110學年度下學期</v>
      </c>
      <c r="B3" s="69"/>
      <c r="C3" s="28"/>
      <c r="D3" s="28"/>
      <c r="E3" s="79" t="s">
        <v>81</v>
      </c>
      <c r="F3" s="5">
        <v>510</v>
      </c>
      <c r="G3" s="2"/>
      <c r="H3" s="2">
        <f>F3-G3</f>
        <v>510</v>
      </c>
    </row>
    <row r="4" spans="1:8" ht="15.75">
      <c r="A4" s="64" t="s">
        <v>105</v>
      </c>
      <c r="B4" s="63"/>
      <c r="C4" s="103"/>
      <c r="D4" s="103"/>
      <c r="E4" s="69" t="s">
        <v>106</v>
      </c>
      <c r="F4" s="5"/>
      <c r="G4" s="63">
        <v>1197</v>
      </c>
      <c r="H4" s="2">
        <f aca="true" t="shared" si="0" ref="H4:H17">H3+F4-G4</f>
        <v>-687</v>
      </c>
    </row>
    <row r="5" spans="1:8" ht="15.75">
      <c r="A5" s="64" t="s">
        <v>116</v>
      </c>
      <c r="B5" s="63"/>
      <c r="C5" s="103"/>
      <c r="D5" s="103"/>
      <c r="E5" s="69" t="s">
        <v>115</v>
      </c>
      <c r="F5" s="2"/>
      <c r="G5" s="2">
        <v>141</v>
      </c>
      <c r="H5" s="2">
        <f t="shared" si="0"/>
        <v>-828</v>
      </c>
    </row>
    <row r="6" spans="1:8" ht="19.5">
      <c r="A6" s="22"/>
      <c r="B6" s="63"/>
      <c r="C6" s="103"/>
      <c r="D6" s="103"/>
      <c r="E6" s="79" t="s">
        <v>120</v>
      </c>
      <c r="F6" s="66">
        <v>1217</v>
      </c>
      <c r="G6" s="68"/>
      <c r="H6" s="2">
        <f t="shared" si="0"/>
        <v>389</v>
      </c>
    </row>
    <row r="7" spans="1:8" ht="19.5">
      <c r="A7" s="64"/>
      <c r="B7" s="63"/>
      <c r="C7" s="63"/>
      <c r="D7" s="150"/>
      <c r="E7" s="151" t="s">
        <v>122</v>
      </c>
      <c r="F7" s="66"/>
      <c r="G7" s="126"/>
      <c r="H7" s="2">
        <f t="shared" si="0"/>
        <v>389</v>
      </c>
    </row>
    <row r="8" spans="1:8" ht="19.5">
      <c r="A8" s="92"/>
      <c r="B8" s="88"/>
      <c r="C8" s="82"/>
      <c r="D8" s="88"/>
      <c r="E8" s="89"/>
      <c r="F8" s="2"/>
      <c r="G8" s="2"/>
      <c r="H8" s="2">
        <f t="shared" si="0"/>
        <v>389</v>
      </c>
    </row>
    <row r="9" spans="1:8" ht="19.5">
      <c r="A9" s="81"/>
      <c r="B9" s="70"/>
      <c r="C9" s="72"/>
      <c r="D9" s="83"/>
      <c r="E9" s="65"/>
      <c r="F9" s="71"/>
      <c r="G9" s="80"/>
      <c r="H9" s="2">
        <f t="shared" si="0"/>
        <v>389</v>
      </c>
    </row>
    <row r="10" spans="1:8" ht="15.75">
      <c r="A10" s="59"/>
      <c r="B10" s="60"/>
      <c r="C10" s="2"/>
      <c r="D10" s="61"/>
      <c r="E10" s="56"/>
      <c r="F10" s="2"/>
      <c r="G10" s="2"/>
      <c r="H10" s="2">
        <f t="shared" si="0"/>
        <v>389</v>
      </c>
    </row>
    <row r="11" spans="1:8" ht="15.75">
      <c r="A11" s="57"/>
      <c r="B11" s="49"/>
      <c r="C11" s="2"/>
      <c r="D11" s="54"/>
      <c r="E11" s="45"/>
      <c r="F11" s="5"/>
      <c r="G11" s="2"/>
      <c r="H11" s="2">
        <f t="shared" si="0"/>
        <v>389</v>
      </c>
    </row>
    <row r="12" spans="1:8" ht="15.75">
      <c r="A12" s="62"/>
      <c r="B12" s="50"/>
      <c r="C12" s="2"/>
      <c r="D12" s="54"/>
      <c r="E12" s="46"/>
      <c r="F12" s="2"/>
      <c r="G12" s="10"/>
      <c r="H12" s="2">
        <f t="shared" si="0"/>
        <v>389</v>
      </c>
    </row>
    <row r="13" spans="1:8" ht="15.75">
      <c r="A13" s="42"/>
      <c r="B13" s="37"/>
      <c r="C13" s="3"/>
      <c r="D13" s="2"/>
      <c r="E13" s="2"/>
      <c r="F13" s="2"/>
      <c r="G13" s="2"/>
      <c r="H13" s="2">
        <f t="shared" si="0"/>
        <v>389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389</v>
      </c>
    </row>
    <row r="15" spans="1:11" ht="15.75">
      <c r="A15" s="23"/>
      <c r="B15" s="31"/>
      <c r="C15" s="3"/>
      <c r="D15" s="5"/>
      <c r="E15" s="2"/>
      <c r="F15" s="2"/>
      <c r="G15" s="2"/>
      <c r="H15" s="2">
        <f t="shared" si="0"/>
        <v>389</v>
      </c>
      <c r="K15" s="1">
        <v>389</v>
      </c>
    </row>
    <row r="16" spans="1:11" ht="15.75">
      <c r="A16" s="23"/>
      <c r="B16" s="31"/>
      <c r="C16" s="3"/>
      <c r="D16" s="5"/>
      <c r="E16" s="6"/>
      <c r="F16" s="2"/>
      <c r="G16" s="5"/>
      <c r="H16" s="2">
        <f t="shared" si="0"/>
        <v>389</v>
      </c>
      <c r="K16" s="1">
        <v>123</v>
      </c>
    </row>
    <row r="17" spans="1:8" ht="15.75">
      <c r="A17" s="23"/>
      <c r="B17" s="31"/>
      <c r="C17" s="3"/>
      <c r="D17" s="5"/>
      <c r="E17" s="6"/>
      <c r="F17" s="2"/>
      <c r="G17" s="5"/>
      <c r="H17" s="2">
        <f t="shared" si="0"/>
        <v>389</v>
      </c>
    </row>
    <row r="18" spans="1:8" ht="15.75">
      <c r="A18" s="23"/>
      <c r="B18" s="32"/>
      <c r="C18" s="3"/>
      <c r="D18" s="5"/>
      <c r="E18" s="7"/>
      <c r="F18" s="2"/>
      <c r="G18" s="5"/>
      <c r="H18" s="2"/>
    </row>
    <row r="19" spans="1:8" ht="15.75">
      <c r="A19" s="23"/>
      <c r="B19" s="31"/>
      <c r="C19" s="3"/>
      <c r="D19" s="2"/>
      <c r="E19" s="2"/>
      <c r="F19" s="5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19</v>
      </c>
      <c r="C22" s="5"/>
      <c r="D22" s="5"/>
      <c r="E22" s="5"/>
      <c r="F22" s="5">
        <f>SUM(F3:F19)</f>
        <v>1727</v>
      </c>
      <c r="G22" s="5">
        <f>SUM(G3:G19)</f>
        <v>1338</v>
      </c>
      <c r="H22" s="2">
        <f>F22-G22</f>
        <v>389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389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25</v>
      </c>
      <c r="C29" s="14" t="s">
        <v>26</v>
      </c>
      <c r="E29" s="17" t="s">
        <v>27</v>
      </c>
      <c r="G29" s="18" t="s">
        <v>28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protectedRanges>
    <protectedRange sqref="E7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19" sqref="G19"/>
    </sheetView>
  </sheetViews>
  <sheetFormatPr defaultColWidth="9.00390625" defaultRowHeight="16.5"/>
  <cols>
    <col min="1" max="1" width="10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8" t="e">
        <f>'總計餘額 (2)'!#REF!</f>
        <v>#REF!</v>
      </c>
      <c r="H1" s="73" t="e">
        <f>'總計餘額 (2)'!#REF!</f>
        <v>#REF!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241</v>
      </c>
      <c r="B3" s="69"/>
      <c r="C3" s="28"/>
      <c r="D3" s="28"/>
      <c r="E3" s="79" t="s">
        <v>81</v>
      </c>
      <c r="F3">
        <v>600</v>
      </c>
      <c r="G3" s="2"/>
      <c r="H3" s="2">
        <f>F3-G3</f>
        <v>600</v>
      </c>
    </row>
    <row r="4" spans="1:8" ht="19.5">
      <c r="A4" s="22" t="s">
        <v>138</v>
      </c>
      <c r="B4" s="63"/>
      <c r="C4" s="103"/>
      <c r="D4" s="103"/>
      <c r="E4" s="79" t="s">
        <v>242</v>
      </c>
      <c r="F4" s="71"/>
      <c r="G4" s="148">
        <v>481</v>
      </c>
      <c r="H4" s="2">
        <f aca="true" t="shared" si="0" ref="H4:H16">H3+F4-G4</f>
        <v>119</v>
      </c>
    </row>
    <row r="5" spans="1:8" ht="15.75">
      <c r="A5" s="22" t="s">
        <v>241</v>
      </c>
      <c r="B5" s="69"/>
      <c r="C5" s="103"/>
      <c r="D5" s="103"/>
      <c r="E5" s="79" t="s">
        <v>242</v>
      </c>
      <c r="F5" s="2"/>
      <c r="G5" s="2">
        <v>53</v>
      </c>
      <c r="H5" s="2">
        <f t="shared" si="0"/>
        <v>66</v>
      </c>
    </row>
    <row r="6" spans="1:8" ht="19.5">
      <c r="A6" s="22"/>
      <c r="B6" s="63"/>
      <c r="C6" s="103"/>
      <c r="D6" s="103"/>
      <c r="E6" s="79"/>
      <c r="F6" s="66"/>
      <c r="G6" s="68"/>
      <c r="H6" s="2">
        <f t="shared" si="0"/>
        <v>66</v>
      </c>
    </row>
    <row r="7" spans="1:8" ht="19.5">
      <c r="A7" s="64"/>
      <c r="B7" s="63"/>
      <c r="C7" s="72"/>
      <c r="D7" s="72"/>
      <c r="E7" s="65"/>
      <c r="F7" s="66"/>
      <c r="G7" s="126"/>
      <c r="H7" s="2">
        <f t="shared" si="0"/>
        <v>66</v>
      </c>
    </row>
    <row r="8" spans="1:8" ht="19.5">
      <c r="A8" s="92"/>
      <c r="B8" s="88"/>
      <c r="C8" s="82"/>
      <c r="D8" s="88"/>
      <c r="E8" s="89"/>
      <c r="F8" s="2"/>
      <c r="G8" s="2"/>
      <c r="H8" s="2">
        <f t="shared" si="0"/>
        <v>66</v>
      </c>
    </row>
    <row r="9" spans="1:8" ht="15.75">
      <c r="A9" s="62"/>
      <c r="B9" s="50"/>
      <c r="C9" s="2"/>
      <c r="D9" s="54"/>
      <c r="E9" s="46"/>
      <c r="F9" s="2"/>
      <c r="G9" s="2"/>
      <c r="H9" s="2">
        <f t="shared" si="0"/>
        <v>66</v>
      </c>
    </row>
    <row r="10" spans="1:8" ht="15.75">
      <c r="A10" s="42"/>
      <c r="B10" s="37"/>
      <c r="C10" s="3"/>
      <c r="D10" s="2"/>
      <c r="E10" s="2"/>
      <c r="F10" s="2"/>
      <c r="G10" s="2"/>
      <c r="H10" s="2">
        <f t="shared" si="0"/>
        <v>66</v>
      </c>
    </row>
    <row r="11" spans="1:8" ht="15.75">
      <c r="A11" s="42"/>
      <c r="B11" s="37"/>
      <c r="C11" s="3"/>
      <c r="D11" s="2"/>
      <c r="E11" s="2"/>
      <c r="F11" s="2"/>
      <c r="G11" s="41"/>
      <c r="H11" s="2">
        <f t="shared" si="0"/>
        <v>66</v>
      </c>
    </row>
    <row r="12" spans="1:8" ht="15.75">
      <c r="A12" s="42"/>
      <c r="B12" s="37"/>
      <c r="C12" s="2"/>
      <c r="D12" s="2"/>
      <c r="E12" s="40"/>
      <c r="F12" s="2"/>
      <c r="G12" s="41"/>
      <c r="H12" s="2">
        <f t="shared" si="0"/>
        <v>66</v>
      </c>
    </row>
    <row r="13" spans="1:8" ht="15.75">
      <c r="A13" s="42"/>
      <c r="B13" s="37"/>
      <c r="C13" s="2"/>
      <c r="D13" s="2"/>
      <c r="E13" s="7"/>
      <c r="F13" s="5"/>
      <c r="G13" s="5"/>
      <c r="H13" s="2">
        <f t="shared" si="0"/>
        <v>66</v>
      </c>
    </row>
    <row r="14" spans="1:8" ht="15.75">
      <c r="A14" s="27"/>
      <c r="B14" s="37"/>
      <c r="C14" s="2"/>
      <c r="D14" s="5"/>
      <c r="E14" s="3"/>
      <c r="F14" s="5"/>
      <c r="G14" s="5"/>
      <c r="H14" s="2">
        <f t="shared" si="0"/>
        <v>66</v>
      </c>
    </row>
    <row r="15" spans="1:8" ht="15.75">
      <c r="A15" s="27"/>
      <c r="B15" s="37"/>
      <c r="C15" s="2"/>
      <c r="D15" s="5"/>
      <c r="E15" s="3"/>
      <c r="F15" s="5"/>
      <c r="G15" s="5"/>
      <c r="H15" s="2">
        <f t="shared" si="0"/>
        <v>66</v>
      </c>
    </row>
    <row r="16" spans="1:8" ht="15.75">
      <c r="A16" s="27"/>
      <c r="B16" s="37"/>
      <c r="C16" s="2"/>
      <c r="D16" s="5"/>
      <c r="E16" s="3"/>
      <c r="F16" s="5"/>
      <c r="G16" s="5"/>
      <c r="H16" s="2">
        <f t="shared" si="0"/>
        <v>66</v>
      </c>
    </row>
    <row r="17" spans="1:8" ht="15.75">
      <c r="A17" s="27"/>
      <c r="B17" s="37"/>
      <c r="C17" s="2"/>
      <c r="D17" s="5"/>
      <c r="E17" s="3"/>
      <c r="F17" s="5"/>
      <c r="G17" s="5"/>
      <c r="H17" s="2"/>
    </row>
    <row r="18" spans="1:8" ht="15.75">
      <c r="A18" s="27"/>
      <c r="B18" s="37"/>
      <c r="C18" s="2"/>
      <c r="D18" s="5"/>
      <c r="E18" s="3"/>
      <c r="F18" s="5"/>
      <c r="G18" s="5"/>
      <c r="H18" s="2"/>
    </row>
    <row r="19" spans="1:8" ht="15.75">
      <c r="A19" s="21"/>
      <c r="B19" s="31"/>
      <c r="C19" s="3"/>
      <c r="D19" s="2"/>
      <c r="E19" s="2"/>
      <c r="F19" s="2"/>
      <c r="G19" s="2"/>
      <c r="H19" s="2"/>
    </row>
    <row r="20" spans="1:8" ht="1.5" customHeight="1">
      <c r="A20" s="22"/>
      <c r="B20" s="32"/>
      <c r="C20" s="3"/>
      <c r="D20" s="5"/>
      <c r="E20" s="5"/>
      <c r="F20" s="5"/>
      <c r="G20" s="5"/>
      <c r="H20" s="2" t="e">
        <f>#REF!+F21-G21</f>
        <v>#REF!</v>
      </c>
    </row>
    <row r="21" spans="1:8" ht="15.75">
      <c r="A21" s="23"/>
      <c r="B21" s="33" t="s">
        <v>19</v>
      </c>
      <c r="C21" s="5"/>
      <c r="D21" s="5"/>
      <c r="E21" s="5"/>
      <c r="F21" s="5">
        <f>SUM(F3:F12)</f>
        <v>600</v>
      </c>
      <c r="G21" s="5">
        <f>SUM(G3:G13)</f>
        <v>534</v>
      </c>
      <c r="H21" s="2">
        <f>F21-G21</f>
        <v>66</v>
      </c>
    </row>
    <row r="22" spans="1:8" ht="1.5" customHeight="1">
      <c r="A22" s="24"/>
      <c r="B22" s="34"/>
      <c r="C22" s="8"/>
      <c r="D22" s="8"/>
      <c r="E22" s="8"/>
      <c r="F22" s="8"/>
      <c r="G22" s="8"/>
      <c r="H22" s="2">
        <f>H21+F22-G22</f>
        <v>66</v>
      </c>
    </row>
    <row r="23" spans="1:3" s="14" customFormat="1" ht="15.75">
      <c r="A23" s="25"/>
      <c r="B23" s="35"/>
      <c r="C23" s="15"/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8" spans="1:7" ht="15.75">
      <c r="A28" s="25" t="s">
        <v>6</v>
      </c>
      <c r="C28" s="14" t="s">
        <v>16</v>
      </c>
      <c r="E28" s="17" t="s">
        <v>7</v>
      </c>
      <c r="G28" s="18" t="s">
        <v>18</v>
      </c>
    </row>
    <row r="29" spans="1:7" ht="15.75">
      <c r="A29" s="25"/>
      <c r="C29" s="14"/>
      <c r="E29" s="17"/>
      <c r="G29" s="18"/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ht="15.75">
      <c r="G32" s="19"/>
    </row>
  </sheetData>
  <sheetProtection/>
  <protectedRanges>
    <protectedRange sqref="E7" name="範圍1_21"/>
  </protectedRanges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4" sqref="F14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e">
        <f>'總計餘額 (2)'!#REF!</f>
        <v>#REF!</v>
      </c>
      <c r="H1" s="73" t="s">
        <v>99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tr">
        <f>'芬玟'!A3</f>
        <v>110學年度下學期</v>
      </c>
      <c r="B3" s="69"/>
      <c r="C3" s="28"/>
      <c r="D3" s="28"/>
      <c r="E3" s="79" t="s">
        <v>81</v>
      </c>
      <c r="F3" s="5">
        <v>570</v>
      </c>
      <c r="G3" s="2"/>
      <c r="H3" s="2">
        <f>F3-G3</f>
        <v>570</v>
      </c>
    </row>
    <row r="4" spans="1:8" ht="19.5">
      <c r="A4" s="64" t="s">
        <v>105</v>
      </c>
      <c r="B4" s="63"/>
      <c r="C4" s="103"/>
      <c r="D4" s="103"/>
      <c r="E4" s="69" t="s">
        <v>106</v>
      </c>
      <c r="F4" s="143"/>
      <c r="G4" s="144">
        <v>242</v>
      </c>
      <c r="H4" s="2">
        <f aca="true" t="shared" si="0" ref="H4:H11">H3+F4-G4</f>
        <v>328</v>
      </c>
    </row>
    <row r="5" spans="1:8" ht="15.75">
      <c r="A5" s="64" t="s">
        <v>116</v>
      </c>
      <c r="B5" s="63"/>
      <c r="C5" s="103"/>
      <c r="D5" s="103"/>
      <c r="E5" s="69" t="s">
        <v>115</v>
      </c>
      <c r="F5" s="2"/>
      <c r="G5" s="2">
        <v>249</v>
      </c>
      <c r="H5" s="2">
        <f t="shared" si="0"/>
        <v>79</v>
      </c>
    </row>
    <row r="6" spans="1:8" ht="19.5">
      <c r="A6" s="64" t="s">
        <v>142</v>
      </c>
      <c r="B6" s="63"/>
      <c r="C6" s="103"/>
      <c r="D6" s="103"/>
      <c r="E6" s="79" t="s">
        <v>121</v>
      </c>
      <c r="F6" s="66">
        <v>249</v>
      </c>
      <c r="G6" s="68"/>
      <c r="H6" s="2">
        <f t="shared" si="0"/>
        <v>328</v>
      </c>
    </row>
    <row r="7" spans="1:8" ht="19.5">
      <c r="A7" s="64" t="s">
        <v>140</v>
      </c>
      <c r="B7" s="63">
        <v>109</v>
      </c>
      <c r="C7" s="63">
        <v>6</v>
      </c>
      <c r="D7" s="63">
        <v>22</v>
      </c>
      <c r="E7" s="65" t="s">
        <v>141</v>
      </c>
      <c r="F7" s="66"/>
      <c r="G7" s="148">
        <v>328</v>
      </c>
      <c r="H7" s="2">
        <f t="shared" si="0"/>
        <v>0</v>
      </c>
    </row>
    <row r="8" spans="1:8" ht="19.5">
      <c r="A8" s="92"/>
      <c r="B8" s="88"/>
      <c r="C8" s="82"/>
      <c r="D8" s="88"/>
      <c r="E8" s="89"/>
      <c r="F8" s="2"/>
      <c r="G8" s="2"/>
      <c r="H8" s="2">
        <f t="shared" si="0"/>
        <v>0</v>
      </c>
    </row>
    <row r="9" spans="1:8" ht="15.75">
      <c r="A9" s="94"/>
      <c r="B9" s="93"/>
      <c r="C9" s="93"/>
      <c r="D9" s="93"/>
      <c r="E9" s="93"/>
      <c r="F9" s="49"/>
      <c r="G9" s="43"/>
      <c r="H9" s="2">
        <f t="shared" si="0"/>
        <v>0</v>
      </c>
    </row>
    <row r="10" spans="1:8" ht="15.75">
      <c r="A10" s="95"/>
      <c r="B10" s="96"/>
      <c r="C10" s="93"/>
      <c r="D10" s="97"/>
      <c r="E10" s="98"/>
      <c r="F10" s="5"/>
      <c r="G10" s="2"/>
      <c r="H10" s="2">
        <f t="shared" si="0"/>
        <v>0</v>
      </c>
    </row>
    <row r="11" spans="1:8" ht="15.75">
      <c r="A11" s="51"/>
      <c r="B11" s="48"/>
      <c r="C11" s="2"/>
      <c r="D11" s="52"/>
      <c r="E11" s="46"/>
      <c r="F11" s="2"/>
      <c r="G11" s="2"/>
      <c r="H11" s="2">
        <f t="shared" si="0"/>
        <v>0</v>
      </c>
    </row>
    <row r="12" spans="1:8" ht="15.75">
      <c r="A12" s="23"/>
      <c r="B12" s="31"/>
      <c r="C12" s="3"/>
      <c r="D12" s="5"/>
      <c r="E12" s="2"/>
      <c r="F12" s="2"/>
      <c r="G12" s="2"/>
      <c r="H12" s="2">
        <f>H11+F12-G12</f>
        <v>0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819</v>
      </c>
      <c r="G33" s="5">
        <f>SUM(G3:G30)</f>
        <v>819</v>
      </c>
      <c r="H33" s="2">
        <f>F33-G33</f>
        <v>0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0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625" style="3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7" t="str">
        <f>'總計餘額 (2)'!A12</f>
        <v>一年1班</v>
      </c>
      <c r="H1" s="73" t="s">
        <v>262</v>
      </c>
    </row>
    <row r="2" spans="1:8" ht="15.75">
      <c r="A2" s="31" t="s">
        <v>65</v>
      </c>
      <c r="B2" s="69" t="s">
        <v>66</v>
      </c>
      <c r="C2" s="28" t="s">
        <v>63</v>
      </c>
      <c r="D2" s="28" t="s">
        <v>64</v>
      </c>
      <c r="E2" s="4" t="s">
        <v>29</v>
      </c>
      <c r="F2" s="4" t="s">
        <v>30</v>
      </c>
      <c r="G2" s="4" t="s">
        <v>31</v>
      </c>
      <c r="H2" s="4" t="s">
        <v>32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660</v>
      </c>
      <c r="G3" s="2"/>
      <c r="H3" s="2">
        <f>F3-G3</f>
        <v>660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309</v>
      </c>
      <c r="H4" s="2">
        <f>H3+F4-G4</f>
        <v>351</v>
      </c>
    </row>
    <row r="5" spans="1:8" ht="15.75">
      <c r="A5" s="64"/>
      <c r="B5" s="63"/>
      <c r="C5" s="103"/>
      <c r="D5" s="103"/>
      <c r="E5" s="69"/>
      <c r="F5" s="2"/>
      <c r="G5" s="2"/>
      <c r="H5" s="2">
        <f>H4+F5-G5</f>
        <v>351</v>
      </c>
    </row>
    <row r="6" spans="1:8" ht="19.5">
      <c r="A6" s="64"/>
      <c r="B6" s="63"/>
      <c r="C6" s="103"/>
      <c r="D6" s="103"/>
      <c r="E6" s="69"/>
      <c r="F6" s="66"/>
      <c r="G6" s="68"/>
      <c r="H6" s="2">
        <f>H5+F6-G6</f>
        <v>351</v>
      </c>
    </row>
    <row r="7" spans="1:8" ht="19.5">
      <c r="A7" s="64"/>
      <c r="B7" s="63"/>
      <c r="C7" s="103"/>
      <c r="D7" s="103"/>
      <c r="E7" s="69"/>
      <c r="F7" s="66"/>
      <c r="G7" s="126"/>
      <c r="H7" s="2">
        <f aca="true" t="shared" si="0" ref="H7:H13">H6+F7-G7</f>
        <v>351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351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351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351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351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351</v>
      </c>
    </row>
    <row r="13" spans="1:8" ht="15.75">
      <c r="A13" s="123"/>
      <c r="B13" s="31"/>
      <c r="C13" s="3"/>
      <c r="D13" s="5"/>
      <c r="E13" s="2"/>
      <c r="F13" s="2"/>
      <c r="G13" s="2"/>
      <c r="H13" s="2">
        <f t="shared" si="0"/>
        <v>351</v>
      </c>
    </row>
    <row r="14" spans="1:8" ht="15.75">
      <c r="A14" s="123"/>
      <c r="B14" s="31"/>
      <c r="C14" s="3"/>
      <c r="D14" s="5"/>
      <c r="E14" s="2"/>
      <c r="F14" s="2"/>
      <c r="G14" s="2"/>
      <c r="H14" s="2"/>
    </row>
    <row r="15" spans="1:8" ht="15.75">
      <c r="A15" s="123"/>
      <c r="B15" s="31"/>
      <c r="C15" s="3"/>
      <c r="D15" s="5"/>
      <c r="E15" s="2"/>
      <c r="F15" s="2"/>
      <c r="G15" s="2"/>
      <c r="H15" s="2"/>
    </row>
    <row r="16" spans="1:8" ht="15.75">
      <c r="A16" s="123"/>
      <c r="B16" s="31"/>
      <c r="C16" s="3"/>
      <c r="D16" s="5"/>
      <c r="E16" s="6"/>
      <c r="F16" s="2"/>
      <c r="G16" s="5"/>
      <c r="H16" s="2"/>
    </row>
    <row r="17" spans="1:8" ht="15.75">
      <c r="A17" s="123"/>
      <c r="B17" s="31"/>
      <c r="C17" s="3"/>
      <c r="D17" s="5"/>
      <c r="E17" s="6"/>
      <c r="F17" s="2"/>
      <c r="G17" s="5"/>
      <c r="H17" s="2"/>
    </row>
    <row r="18" spans="1:8" ht="15.75">
      <c r="A18" s="123"/>
      <c r="B18" s="32"/>
      <c r="C18" s="3"/>
      <c r="D18" s="5"/>
      <c r="E18" s="7"/>
      <c r="F18" s="2"/>
      <c r="G18" s="5"/>
      <c r="H18" s="2"/>
    </row>
    <row r="19" spans="1:8" ht="15.75">
      <c r="A19" s="123"/>
      <c r="B19" s="32"/>
      <c r="C19" s="8"/>
      <c r="D19" s="2"/>
      <c r="E19" s="5"/>
      <c r="F19" s="2"/>
      <c r="G19" s="5"/>
      <c r="H19" s="2"/>
    </row>
    <row r="20" spans="1:8" ht="15.75">
      <c r="A20" s="123"/>
      <c r="B20" s="32"/>
      <c r="C20" s="8"/>
      <c r="D20" s="5"/>
      <c r="E20" s="9"/>
      <c r="F20" s="2"/>
      <c r="G20" s="10"/>
      <c r="H20" s="2"/>
    </row>
    <row r="21" spans="1:8" ht="15.75">
      <c r="A21" s="123"/>
      <c r="B21" s="32"/>
      <c r="C21" s="8"/>
      <c r="D21" s="5"/>
      <c r="E21" s="11"/>
      <c r="F21" s="2"/>
      <c r="G21" s="5"/>
      <c r="H21" s="2"/>
    </row>
    <row r="22" spans="1:8" ht="15.75">
      <c r="A22" s="123"/>
      <c r="B22" s="32"/>
      <c r="C22" s="8"/>
      <c r="D22" s="5"/>
      <c r="E22" s="11"/>
      <c r="F22" s="2"/>
      <c r="G22" s="2"/>
      <c r="H22" s="2"/>
    </row>
    <row r="23" spans="1:8" ht="15.75">
      <c r="A23" s="123"/>
      <c r="B23" s="32"/>
      <c r="C23" s="8"/>
      <c r="D23" s="5"/>
      <c r="E23" s="11"/>
      <c r="F23" s="2"/>
      <c r="G23" s="2"/>
      <c r="H23" s="2"/>
    </row>
    <row r="24" spans="1:8" ht="15.75">
      <c r="A24" s="123"/>
      <c r="B24" s="32"/>
      <c r="C24" s="8"/>
      <c r="D24" s="5"/>
      <c r="E24" s="11"/>
      <c r="F24" s="2"/>
      <c r="G24" s="5"/>
      <c r="H24" s="2"/>
    </row>
    <row r="25" spans="1:8" ht="15.75">
      <c r="A25" s="123"/>
      <c r="B25" s="32"/>
      <c r="C25" s="5"/>
      <c r="D25" s="5"/>
      <c r="E25" s="11"/>
      <c r="F25" s="2"/>
      <c r="G25" s="5"/>
      <c r="H25" s="2"/>
    </row>
    <row r="26" spans="1:8" ht="15.75">
      <c r="A26" s="123"/>
      <c r="B26" s="32"/>
      <c r="C26" s="5"/>
      <c r="D26" s="5"/>
      <c r="E26" s="11"/>
      <c r="F26" s="2"/>
      <c r="G26" s="5"/>
      <c r="H26" s="2"/>
    </row>
    <row r="27" spans="1:8" ht="15.75">
      <c r="A27" s="123"/>
      <c r="B27" s="32"/>
      <c r="C27" s="5"/>
      <c r="D27" s="5"/>
      <c r="E27" s="12"/>
      <c r="F27" s="5"/>
      <c r="G27" s="5"/>
      <c r="H27" s="2"/>
    </row>
    <row r="28" spans="1:8" ht="15.75">
      <c r="A28" s="123"/>
      <c r="B28" s="32"/>
      <c r="C28" s="5"/>
      <c r="D28" s="5"/>
      <c r="E28" s="12"/>
      <c r="F28" s="5"/>
      <c r="G28" s="5"/>
      <c r="H28" s="2"/>
    </row>
    <row r="29" spans="1:8" ht="15.75">
      <c r="A29" s="123"/>
      <c r="B29" s="32"/>
      <c r="C29" s="5"/>
      <c r="D29" s="5"/>
      <c r="E29" s="12"/>
      <c r="F29" s="8"/>
      <c r="G29" s="8"/>
      <c r="H29" s="2"/>
    </row>
    <row r="30" spans="1:8" ht="15.75">
      <c r="A30" s="123"/>
      <c r="B30" s="32"/>
      <c r="C30" s="5"/>
      <c r="D30" s="5"/>
      <c r="E30" s="13"/>
      <c r="F30" s="2"/>
      <c r="G30" s="8"/>
      <c r="H30" s="2"/>
    </row>
    <row r="31" spans="1:8" ht="15.75">
      <c r="A31" s="123"/>
      <c r="B31" s="31"/>
      <c r="C31" s="3"/>
      <c r="D31" s="2"/>
      <c r="E31" s="2"/>
      <c r="F31" s="5"/>
      <c r="G31" s="5"/>
      <c r="H31" s="2"/>
    </row>
    <row r="32" spans="1:8" ht="15.75">
      <c r="A32" s="31"/>
      <c r="B32" s="31"/>
      <c r="C32" s="3"/>
      <c r="D32" s="2"/>
      <c r="E32" s="2"/>
      <c r="F32" s="2"/>
      <c r="G32" s="2"/>
      <c r="H32" s="2"/>
    </row>
    <row r="33" spans="1:8" ht="1.5" customHeight="1">
      <c r="A33" s="119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123"/>
      <c r="B34" s="33" t="s">
        <v>33</v>
      </c>
      <c r="C34" s="5"/>
      <c r="D34" s="5"/>
      <c r="E34" s="5"/>
      <c r="F34" s="5">
        <f>SUM(F3:F31)</f>
        <v>660</v>
      </c>
      <c r="G34" s="5">
        <f>SUM(G3:G31)</f>
        <v>309</v>
      </c>
      <c r="H34" s="2">
        <f>F34-G34</f>
        <v>351</v>
      </c>
    </row>
    <row r="35" spans="1:8" ht="1.5" customHeight="1">
      <c r="A35" s="124"/>
      <c r="B35" s="34"/>
      <c r="C35" s="8"/>
      <c r="D35" s="8"/>
      <c r="E35" s="8"/>
      <c r="F35" s="8"/>
      <c r="G35" s="8"/>
      <c r="H35" s="2">
        <f>H34+F35-G35</f>
        <v>351</v>
      </c>
    </row>
    <row r="36" spans="1:3" s="14" customFormat="1" ht="15.75">
      <c r="A36" s="35"/>
      <c r="B36" s="35"/>
      <c r="C36" s="15"/>
    </row>
    <row r="37" spans="1:3" s="14" customFormat="1" ht="15.75">
      <c r="A37" s="35"/>
      <c r="B37" s="35"/>
      <c r="C37" s="15"/>
    </row>
    <row r="38" spans="1:3" s="14" customFormat="1" ht="15.75">
      <c r="A38" s="35"/>
      <c r="B38" s="35"/>
      <c r="C38" s="15"/>
    </row>
    <row r="41" spans="1:7" ht="15.75">
      <c r="A41" s="35" t="s">
        <v>34</v>
      </c>
      <c r="C41" s="14" t="s">
        <v>35</v>
      </c>
      <c r="E41" s="17" t="s">
        <v>36</v>
      </c>
      <c r="G41" s="18" t="s">
        <v>37</v>
      </c>
    </row>
    <row r="42" spans="1:7" ht="15.75">
      <c r="A42" s="35"/>
      <c r="C42" s="14"/>
      <c r="E42" s="17"/>
      <c r="G42" s="18"/>
    </row>
    <row r="43" spans="1:7" ht="15.75">
      <c r="A43" s="35"/>
      <c r="C43" s="14"/>
      <c r="E43" s="17"/>
      <c r="G43" s="18"/>
    </row>
    <row r="44" spans="1:7" ht="15.75">
      <c r="A44" s="35"/>
      <c r="C44" s="14"/>
      <c r="E44" s="17"/>
      <c r="G44" s="18"/>
    </row>
    <row r="45" ht="15.75">
      <c r="G45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e">
        <f>'總計餘額 (2)'!#REF!</f>
        <v>#REF!</v>
      </c>
      <c r="H1" s="73" t="e">
        <f>'總計餘額 (2)'!#REF!</f>
        <v>#REF!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tr">
        <f>'美伶'!A3</f>
        <v>110學年度下學期</v>
      </c>
      <c r="B3" s="69"/>
      <c r="C3" s="28"/>
      <c r="D3" s="28"/>
      <c r="E3" s="79" t="s">
        <v>81</v>
      </c>
      <c r="F3" s="5">
        <v>540</v>
      </c>
      <c r="G3" s="2"/>
      <c r="H3" s="2">
        <f>F3-G3</f>
        <v>540</v>
      </c>
    </row>
    <row r="4" spans="1:8" ht="15.75">
      <c r="A4" s="64" t="s">
        <v>105</v>
      </c>
      <c r="B4" s="63"/>
      <c r="C4" s="103"/>
      <c r="D4" s="103"/>
      <c r="E4" s="69" t="s">
        <v>106</v>
      </c>
      <c r="F4" s="5"/>
      <c r="G4" s="63">
        <v>402</v>
      </c>
      <c r="H4" s="2">
        <f aca="true" t="shared" si="0" ref="H4:H11">H3+F4-G4</f>
        <v>138</v>
      </c>
    </row>
    <row r="5" spans="1:8" ht="15.75">
      <c r="A5" s="64" t="s">
        <v>116</v>
      </c>
      <c r="B5" s="63"/>
      <c r="C5" s="103"/>
      <c r="D5" s="103"/>
      <c r="E5" s="69" t="s">
        <v>115</v>
      </c>
      <c r="F5" s="2"/>
      <c r="G5" s="2">
        <v>15</v>
      </c>
      <c r="H5" s="2">
        <f t="shared" si="0"/>
        <v>123</v>
      </c>
    </row>
    <row r="6" spans="1:8" ht="19.5">
      <c r="A6" s="22" t="s">
        <v>138</v>
      </c>
      <c r="B6" s="63"/>
      <c r="C6" s="103"/>
      <c r="D6" s="103"/>
      <c r="E6" s="79" t="s">
        <v>81</v>
      </c>
      <c r="F6" s="66"/>
      <c r="G6" s="68"/>
      <c r="H6" s="2">
        <f t="shared" si="0"/>
        <v>123</v>
      </c>
    </row>
    <row r="7" spans="1:8" ht="19.5">
      <c r="A7" s="64"/>
      <c r="B7" s="63"/>
      <c r="C7" s="63"/>
      <c r="D7" s="63"/>
      <c r="E7" s="65"/>
      <c r="F7"/>
      <c r="G7" s="148"/>
      <c r="H7" s="2">
        <f t="shared" si="0"/>
        <v>123</v>
      </c>
    </row>
    <row r="8" spans="1:8" ht="19.5">
      <c r="A8" s="64"/>
      <c r="B8" s="63"/>
      <c r="C8" s="63"/>
      <c r="D8" s="63"/>
      <c r="E8" s="65"/>
      <c r="F8"/>
      <c r="G8" s="148"/>
      <c r="H8" s="2">
        <f t="shared" si="0"/>
        <v>123</v>
      </c>
    </row>
    <row r="9" spans="1:8" ht="15.75">
      <c r="A9" s="94"/>
      <c r="B9" s="93"/>
      <c r="C9" s="93"/>
      <c r="D9" s="93"/>
      <c r="E9" s="93"/>
      <c r="F9" s="49"/>
      <c r="G9" s="43"/>
      <c r="H9" s="2">
        <f t="shared" si="0"/>
        <v>123</v>
      </c>
    </row>
    <row r="10" spans="1:8" ht="15.75">
      <c r="A10" s="95"/>
      <c r="B10" s="96"/>
      <c r="C10" s="93"/>
      <c r="D10" s="97"/>
      <c r="E10" s="98"/>
      <c r="F10" s="5"/>
      <c r="G10" s="2"/>
      <c r="H10" s="2">
        <f t="shared" si="0"/>
        <v>123</v>
      </c>
    </row>
    <row r="11" spans="1:8" ht="15.75">
      <c r="A11" s="51"/>
      <c r="B11" s="48"/>
      <c r="C11" s="2"/>
      <c r="D11" s="52"/>
      <c r="E11" s="46"/>
      <c r="F11" s="2"/>
      <c r="G11" s="2"/>
      <c r="H11" s="2">
        <f t="shared" si="0"/>
        <v>123</v>
      </c>
    </row>
    <row r="12" spans="1:8" ht="15.75">
      <c r="A12" s="23"/>
      <c r="B12" s="31"/>
      <c r="C12" s="3"/>
      <c r="D12" s="5"/>
      <c r="E12" s="2"/>
      <c r="F12" s="2"/>
      <c r="G12" s="2"/>
      <c r="H12" s="2">
        <f>H11+F12-G12</f>
        <v>123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540</v>
      </c>
      <c r="G33" s="5">
        <f>SUM(G3:G30)</f>
        <v>417</v>
      </c>
      <c r="H33" s="2">
        <f>F33-G33</f>
        <v>123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123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6</v>
      </c>
      <c r="C40" s="14" t="s">
        <v>16</v>
      </c>
      <c r="E40" s="17" t="s">
        <v>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" sqref="A3:G5"/>
    </sheetView>
  </sheetViews>
  <sheetFormatPr defaultColWidth="9.00390625" defaultRowHeight="16.5"/>
  <cols>
    <col min="1" max="1" width="9.625" style="3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7" t="str">
        <f>'總計餘額 (2)'!A12</f>
        <v>一年1班</v>
      </c>
      <c r="H1" s="73" t="s">
        <v>262</v>
      </c>
    </row>
    <row r="2" spans="1:8" ht="15.75">
      <c r="A2" s="3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241</v>
      </c>
      <c r="B3" s="69"/>
      <c r="C3" s="28"/>
      <c r="D3" s="28"/>
      <c r="E3" s="79" t="s">
        <v>81</v>
      </c>
      <c r="F3" s="5">
        <v>630</v>
      </c>
      <c r="G3" s="2"/>
      <c r="H3" s="2">
        <f>F3-G3</f>
        <v>630</v>
      </c>
    </row>
    <row r="4" spans="1:8" ht="15.75">
      <c r="A4" s="22" t="s">
        <v>138</v>
      </c>
      <c r="B4" s="63"/>
      <c r="C4" s="103"/>
      <c r="D4" s="103"/>
      <c r="E4" s="79" t="s">
        <v>242</v>
      </c>
      <c r="F4" s="5"/>
      <c r="G4" s="63">
        <v>528</v>
      </c>
      <c r="H4" s="2">
        <f>H3+F4-G4</f>
        <v>102</v>
      </c>
    </row>
    <row r="5" spans="1:8" ht="15.75">
      <c r="A5" s="64"/>
      <c r="B5" s="63"/>
      <c r="C5" s="103"/>
      <c r="D5" s="103"/>
      <c r="E5" s="69"/>
      <c r="F5" s="2"/>
      <c r="G5" s="2"/>
      <c r="H5" s="2">
        <f>H4+F5-G5</f>
        <v>102</v>
      </c>
    </row>
    <row r="6" spans="1:8" ht="19.5">
      <c r="A6" s="22"/>
      <c r="B6" s="63"/>
      <c r="C6" s="103"/>
      <c r="D6" s="103"/>
      <c r="E6" s="79"/>
      <c r="F6" s="66"/>
      <c r="G6" s="68"/>
      <c r="H6" s="2">
        <f>H5+F6-G6</f>
        <v>102</v>
      </c>
    </row>
    <row r="7" spans="1:8" ht="19.5">
      <c r="A7" s="64"/>
      <c r="B7" s="63"/>
      <c r="C7" s="72"/>
      <c r="D7" s="72"/>
      <c r="E7" s="65"/>
      <c r="F7" s="66"/>
      <c r="G7" s="126"/>
      <c r="H7" s="2">
        <f aca="true" t="shared" si="0" ref="H7:H13">H6+F7-G7</f>
        <v>102</v>
      </c>
    </row>
    <row r="8" spans="1:8" ht="19.5">
      <c r="A8" s="64"/>
      <c r="B8" s="63"/>
      <c r="C8" s="63"/>
      <c r="D8" s="63"/>
      <c r="E8" s="65"/>
      <c r="F8" s="66"/>
      <c r="G8" s="125"/>
      <c r="H8" s="2">
        <f t="shared" si="0"/>
        <v>102</v>
      </c>
    </row>
    <row r="9" spans="1:8" ht="15.75">
      <c r="A9" s="120"/>
      <c r="B9" s="84"/>
      <c r="C9" s="84"/>
      <c r="D9" s="84"/>
      <c r="E9" s="84"/>
      <c r="F9" s="2"/>
      <c r="G9" s="2"/>
      <c r="H9" s="2">
        <f t="shared" si="0"/>
        <v>102</v>
      </c>
    </row>
    <row r="10" spans="1:8" ht="15.75">
      <c r="A10" s="121"/>
      <c r="B10" s="48"/>
      <c r="C10" s="2"/>
      <c r="D10" s="52"/>
      <c r="E10" s="84"/>
      <c r="F10" s="2"/>
      <c r="G10" s="2"/>
      <c r="H10" s="2">
        <f t="shared" si="0"/>
        <v>102</v>
      </c>
    </row>
    <row r="11" spans="1:8" ht="15.75">
      <c r="A11" s="122"/>
      <c r="B11" s="48"/>
      <c r="C11" s="2"/>
      <c r="D11" s="52"/>
      <c r="E11" s="84"/>
      <c r="F11" s="5"/>
      <c r="G11" s="2"/>
      <c r="H11" s="2">
        <f t="shared" si="0"/>
        <v>102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102</v>
      </c>
    </row>
    <row r="13" spans="1:8" ht="15.75">
      <c r="A13" s="123"/>
      <c r="B13" s="31"/>
      <c r="C13" s="3"/>
      <c r="D13" s="5"/>
      <c r="E13" s="2"/>
      <c r="F13" s="2"/>
      <c r="G13" s="2"/>
      <c r="H13" s="2">
        <f t="shared" si="0"/>
        <v>102</v>
      </c>
    </row>
    <row r="14" spans="1:8" ht="15.75">
      <c r="A14" s="123"/>
      <c r="B14" s="31"/>
      <c r="C14" s="3"/>
      <c r="D14" s="5"/>
      <c r="E14" s="2"/>
      <c r="F14" s="2"/>
      <c r="G14" s="2"/>
      <c r="H14" s="2"/>
    </row>
    <row r="15" spans="1:8" ht="15.75">
      <c r="A15" s="123"/>
      <c r="B15" s="31"/>
      <c r="C15" s="3"/>
      <c r="D15" s="5"/>
      <c r="E15" s="2"/>
      <c r="F15" s="2"/>
      <c r="G15" s="2"/>
      <c r="H15" s="2"/>
    </row>
    <row r="16" spans="1:8" ht="15.75">
      <c r="A16" s="123"/>
      <c r="B16" s="31"/>
      <c r="C16" s="3"/>
      <c r="D16" s="5"/>
      <c r="E16" s="6"/>
      <c r="F16" s="2"/>
      <c r="G16" s="5"/>
      <c r="H16" s="2"/>
    </row>
    <row r="17" spans="1:8" ht="15.75">
      <c r="A17" s="123"/>
      <c r="B17" s="31"/>
      <c r="C17" s="3"/>
      <c r="D17" s="5"/>
      <c r="E17" s="6"/>
      <c r="F17" s="2"/>
      <c r="G17" s="5"/>
      <c r="H17" s="2"/>
    </row>
    <row r="18" spans="1:8" ht="15.75">
      <c r="A18" s="123"/>
      <c r="B18" s="32"/>
      <c r="C18" s="3"/>
      <c r="D18" s="5"/>
      <c r="E18" s="7"/>
      <c r="F18" s="2"/>
      <c r="G18" s="5"/>
      <c r="H18" s="2"/>
    </row>
    <row r="19" spans="1:8" ht="15.75">
      <c r="A19" s="123"/>
      <c r="B19" s="32"/>
      <c r="C19" s="8"/>
      <c r="D19" s="2"/>
      <c r="E19" s="5"/>
      <c r="F19" s="2"/>
      <c r="G19" s="5"/>
      <c r="H19" s="2"/>
    </row>
    <row r="20" spans="1:8" ht="15.75">
      <c r="A20" s="123"/>
      <c r="B20" s="32"/>
      <c r="C20" s="8"/>
      <c r="D20" s="5"/>
      <c r="E20" s="9"/>
      <c r="F20" s="2"/>
      <c r="G20" s="10"/>
      <c r="H20" s="2"/>
    </row>
    <row r="21" spans="1:8" ht="15.75">
      <c r="A21" s="123"/>
      <c r="B21" s="32"/>
      <c r="C21" s="8"/>
      <c r="D21" s="5"/>
      <c r="E21" s="11"/>
      <c r="F21" s="2"/>
      <c r="G21" s="5"/>
      <c r="H21" s="2"/>
    </row>
    <row r="22" spans="1:8" ht="15.75">
      <c r="A22" s="123"/>
      <c r="B22" s="32"/>
      <c r="C22" s="8"/>
      <c r="D22" s="5"/>
      <c r="E22" s="11"/>
      <c r="F22" s="2"/>
      <c r="G22" s="2"/>
      <c r="H22" s="2"/>
    </row>
    <row r="23" spans="1:8" ht="15.75">
      <c r="A23" s="123"/>
      <c r="B23" s="32"/>
      <c r="C23" s="8"/>
      <c r="D23" s="5"/>
      <c r="E23" s="11"/>
      <c r="F23" s="2"/>
      <c r="G23" s="2"/>
      <c r="H23" s="2"/>
    </row>
    <row r="24" spans="1:8" ht="15.75">
      <c r="A24" s="123"/>
      <c r="B24" s="32"/>
      <c r="C24" s="8"/>
      <c r="D24" s="5"/>
      <c r="E24" s="11"/>
      <c r="F24" s="2"/>
      <c r="G24" s="5"/>
      <c r="H24" s="2"/>
    </row>
    <row r="25" spans="1:8" ht="15.75">
      <c r="A25" s="123"/>
      <c r="B25" s="32"/>
      <c r="C25" s="5"/>
      <c r="D25" s="5"/>
      <c r="E25" s="11"/>
      <c r="F25" s="2"/>
      <c r="G25" s="5"/>
      <c r="H25" s="2"/>
    </row>
    <row r="26" spans="1:8" ht="15.75">
      <c r="A26" s="123"/>
      <c r="B26" s="32"/>
      <c r="C26" s="5"/>
      <c r="D26" s="5"/>
      <c r="E26" s="11"/>
      <c r="F26" s="2"/>
      <c r="G26" s="5"/>
      <c r="H26" s="2"/>
    </row>
    <row r="27" spans="1:8" ht="15.75">
      <c r="A27" s="123"/>
      <c r="B27" s="32"/>
      <c r="C27" s="5"/>
      <c r="D27" s="5"/>
      <c r="E27" s="12"/>
      <c r="F27" s="5"/>
      <c r="G27" s="5"/>
      <c r="H27" s="2"/>
    </row>
    <row r="28" spans="1:8" ht="15.75">
      <c r="A28" s="123"/>
      <c r="B28" s="32"/>
      <c r="C28" s="5"/>
      <c r="D28" s="5"/>
      <c r="E28" s="12"/>
      <c r="F28" s="5"/>
      <c r="G28" s="5"/>
      <c r="H28" s="2"/>
    </row>
    <row r="29" spans="1:8" ht="15.75">
      <c r="A29" s="123"/>
      <c r="B29" s="32"/>
      <c r="C29" s="5"/>
      <c r="D29" s="5"/>
      <c r="E29" s="12"/>
      <c r="F29" s="8"/>
      <c r="G29" s="8"/>
      <c r="H29" s="2"/>
    </row>
    <row r="30" spans="1:8" ht="15.75">
      <c r="A30" s="123"/>
      <c r="B30" s="32"/>
      <c r="C30" s="5"/>
      <c r="D30" s="5"/>
      <c r="E30" s="13"/>
      <c r="F30" s="2"/>
      <c r="G30" s="8"/>
      <c r="H30" s="2"/>
    </row>
    <row r="31" spans="1:8" ht="15.75">
      <c r="A31" s="123"/>
      <c r="B31" s="31"/>
      <c r="C31" s="3"/>
      <c r="D31" s="2"/>
      <c r="E31" s="2"/>
      <c r="F31" s="5"/>
      <c r="G31" s="5"/>
      <c r="H31" s="2"/>
    </row>
    <row r="32" spans="1:8" ht="15.75">
      <c r="A32" s="31"/>
      <c r="B32" s="31"/>
      <c r="C32" s="3"/>
      <c r="D32" s="2"/>
      <c r="E32" s="2"/>
      <c r="F32" s="2"/>
      <c r="G32" s="2"/>
      <c r="H32" s="2"/>
    </row>
    <row r="33" spans="1:8" ht="1.5" customHeight="1">
      <c r="A33" s="119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123"/>
      <c r="B34" s="33" t="s">
        <v>19</v>
      </c>
      <c r="C34" s="5"/>
      <c r="D34" s="5"/>
      <c r="E34" s="5"/>
      <c r="F34" s="5">
        <f>SUM(F3:F31)</f>
        <v>630</v>
      </c>
      <c r="G34" s="5">
        <f>SUM(G3:G31)</f>
        <v>528</v>
      </c>
      <c r="H34" s="2">
        <f>F34-G34</f>
        <v>102</v>
      </c>
    </row>
    <row r="35" spans="1:8" ht="1.5" customHeight="1">
      <c r="A35" s="124"/>
      <c r="B35" s="34"/>
      <c r="C35" s="8"/>
      <c r="D35" s="8"/>
      <c r="E35" s="8"/>
      <c r="F35" s="8"/>
      <c r="G35" s="8"/>
      <c r="H35" s="2">
        <f>H34+F35-G35</f>
        <v>102</v>
      </c>
    </row>
    <row r="36" spans="1:3" s="14" customFormat="1" ht="15.75">
      <c r="A36" s="35"/>
      <c r="B36" s="35"/>
      <c r="C36" s="15"/>
    </row>
    <row r="37" spans="1:3" s="14" customFormat="1" ht="15.75">
      <c r="A37" s="35"/>
      <c r="B37" s="35"/>
      <c r="C37" s="15"/>
    </row>
    <row r="38" spans="1:3" s="14" customFormat="1" ht="15.75">
      <c r="A38" s="35"/>
      <c r="B38" s="35"/>
      <c r="C38" s="15"/>
    </row>
    <row r="41" spans="1:7" ht="15.75">
      <c r="A41" s="35" t="s">
        <v>6</v>
      </c>
      <c r="C41" s="14" t="s">
        <v>16</v>
      </c>
      <c r="E41" s="17" t="s">
        <v>7</v>
      </c>
      <c r="G41" s="18" t="s">
        <v>18</v>
      </c>
    </row>
    <row r="42" spans="1:7" ht="15.75">
      <c r="A42" s="35"/>
      <c r="C42" s="14"/>
      <c r="E42" s="17"/>
      <c r="G42" s="18"/>
    </row>
    <row r="43" spans="1:7" ht="15.75">
      <c r="A43" s="35"/>
      <c r="C43" s="14"/>
      <c r="E43" s="17"/>
      <c r="G43" s="18"/>
    </row>
    <row r="44" spans="1:7" ht="15.75">
      <c r="A44" s="35"/>
      <c r="C44" s="14"/>
      <c r="E44" s="17"/>
      <c r="G44" s="18"/>
    </row>
    <row r="45" ht="15.75">
      <c r="G45" s="19"/>
    </row>
  </sheetData>
  <sheetProtection/>
  <protectedRanges>
    <protectedRange sqref="E7:E8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87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3.25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7" t="str">
        <f>'總計餘額 (2)'!A13</f>
        <v>一年2班</v>
      </c>
      <c r="H1" s="73" t="s">
        <v>47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54</v>
      </c>
      <c r="F2" s="4" t="s">
        <v>55</v>
      </c>
      <c r="G2" s="4" t="s">
        <v>56</v>
      </c>
      <c r="H2" s="4" t="s">
        <v>57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630</v>
      </c>
      <c r="G3" s="2"/>
      <c r="H3" s="2">
        <f>F3-G3</f>
        <v>630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136</v>
      </c>
      <c r="H4" s="2">
        <f>H3+F4-G4</f>
        <v>494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5">H4+F5-G5</f>
        <v>494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494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494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494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494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494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494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494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494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494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494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52</v>
      </c>
      <c r="C22" s="5"/>
      <c r="D22" s="5"/>
      <c r="E22" s="5"/>
      <c r="F22" s="5">
        <f>SUM(F3:F19)</f>
        <v>630</v>
      </c>
      <c r="G22" s="5">
        <f>SUM(G3:G19)</f>
        <v>136</v>
      </c>
      <c r="H22" s="2">
        <f>F22-G22</f>
        <v>494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494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59</v>
      </c>
      <c r="C29" s="14" t="s">
        <v>60</v>
      </c>
      <c r="E29" s="17" t="s">
        <v>61</v>
      </c>
      <c r="G29" s="18" t="s">
        <v>62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625" style="3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7" t="str">
        <f>'總計餘額 (2)'!A14</f>
        <v>一年3班</v>
      </c>
      <c r="H1" s="73" t="s">
        <v>103</v>
      </c>
    </row>
    <row r="2" spans="1:8" ht="15.75">
      <c r="A2" s="3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600</v>
      </c>
      <c r="G3" s="2"/>
      <c r="H3" s="2">
        <f>F3-G3</f>
        <v>600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440</v>
      </c>
      <c r="H4" s="2">
        <f>H3+F4-G4</f>
        <v>160</v>
      </c>
    </row>
    <row r="5" spans="1:8" ht="15.75">
      <c r="A5" s="64"/>
      <c r="B5" s="63"/>
      <c r="C5" s="103"/>
      <c r="D5" s="103"/>
      <c r="E5" s="69"/>
      <c r="F5" s="2"/>
      <c r="G5" s="2"/>
      <c r="H5" s="2">
        <f>H4+F5-G5</f>
        <v>160</v>
      </c>
    </row>
    <row r="6" spans="1:8" ht="19.5">
      <c r="A6" s="64"/>
      <c r="B6" s="63"/>
      <c r="C6" s="103"/>
      <c r="D6" s="103"/>
      <c r="E6" s="69"/>
      <c r="F6" s="66"/>
      <c r="G6" s="68"/>
      <c r="H6" s="2">
        <f>H5+F6-G6</f>
        <v>160</v>
      </c>
    </row>
    <row r="7" spans="1:8" ht="19.5">
      <c r="A7" s="64"/>
      <c r="B7" s="63"/>
      <c r="C7" s="103"/>
      <c r="D7" s="103"/>
      <c r="E7" s="69"/>
      <c r="F7" s="66"/>
      <c r="G7" s="126"/>
      <c r="H7" s="2">
        <f aca="true" t="shared" si="0" ref="H7:H13">H6+F7-G7</f>
        <v>160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160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160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160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160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160</v>
      </c>
    </row>
    <row r="13" spans="1:8" ht="15.75">
      <c r="A13" s="123"/>
      <c r="B13" s="31"/>
      <c r="C13" s="3"/>
      <c r="D13" s="5"/>
      <c r="E13" s="2"/>
      <c r="F13" s="2"/>
      <c r="G13" s="2"/>
      <c r="H13" s="2">
        <f t="shared" si="0"/>
        <v>160</v>
      </c>
    </row>
    <row r="14" spans="1:8" ht="15.75">
      <c r="A14" s="123"/>
      <c r="B14" s="31"/>
      <c r="C14" s="3"/>
      <c r="D14" s="5"/>
      <c r="E14" s="2"/>
      <c r="F14" s="2"/>
      <c r="G14" s="2"/>
      <c r="H14" s="2"/>
    </row>
    <row r="15" spans="1:8" ht="15.75">
      <c r="A15" s="123"/>
      <c r="B15" s="31"/>
      <c r="C15" s="3"/>
      <c r="D15" s="5"/>
      <c r="E15" s="2"/>
      <c r="F15" s="2"/>
      <c r="G15" s="2"/>
      <c r="H15" s="2"/>
    </row>
    <row r="16" spans="1:8" ht="15.75">
      <c r="A16" s="123"/>
      <c r="B16" s="31"/>
      <c r="C16" s="3"/>
      <c r="D16" s="5"/>
      <c r="E16" s="6"/>
      <c r="F16" s="2"/>
      <c r="G16" s="5"/>
      <c r="H16" s="2"/>
    </row>
    <row r="17" spans="1:8" ht="15.75">
      <c r="A17" s="123"/>
      <c r="B17" s="31"/>
      <c r="C17" s="3"/>
      <c r="D17" s="5"/>
      <c r="E17" s="6"/>
      <c r="F17" s="2"/>
      <c r="G17" s="5"/>
      <c r="H17" s="2"/>
    </row>
    <row r="18" spans="1:8" ht="15.75">
      <c r="A18" s="123"/>
      <c r="B18" s="32"/>
      <c r="C18" s="3"/>
      <c r="D18" s="5"/>
      <c r="E18" s="7"/>
      <c r="F18" s="2"/>
      <c r="G18" s="5"/>
      <c r="H18" s="2"/>
    </row>
    <row r="19" spans="1:8" ht="15.75">
      <c r="A19" s="123"/>
      <c r="B19" s="32"/>
      <c r="C19" s="8"/>
      <c r="D19" s="2"/>
      <c r="E19" s="5"/>
      <c r="F19" s="2"/>
      <c r="G19" s="5"/>
      <c r="H19" s="2"/>
    </row>
    <row r="20" spans="1:8" ht="15.75">
      <c r="A20" s="123"/>
      <c r="B20" s="32"/>
      <c r="C20" s="8"/>
      <c r="D20" s="5"/>
      <c r="E20" s="9"/>
      <c r="F20" s="2"/>
      <c r="G20" s="10"/>
      <c r="H20" s="2"/>
    </row>
    <row r="21" spans="1:8" ht="15.75">
      <c r="A21" s="123"/>
      <c r="B21" s="32"/>
      <c r="C21" s="8"/>
      <c r="D21" s="5"/>
      <c r="E21" s="11"/>
      <c r="F21" s="2"/>
      <c r="G21" s="5"/>
      <c r="H21" s="2"/>
    </row>
    <row r="22" spans="1:8" ht="15.75">
      <c r="A22" s="123"/>
      <c r="B22" s="32"/>
      <c r="C22" s="8"/>
      <c r="D22" s="5"/>
      <c r="E22" s="11"/>
      <c r="F22" s="2"/>
      <c r="G22" s="2"/>
      <c r="H22" s="2"/>
    </row>
    <row r="23" spans="1:8" ht="15.75">
      <c r="A23" s="123"/>
      <c r="B23" s="32"/>
      <c r="C23" s="8"/>
      <c r="D23" s="5"/>
      <c r="E23" s="11"/>
      <c r="F23" s="2"/>
      <c r="G23" s="2"/>
      <c r="H23" s="2"/>
    </row>
    <row r="24" spans="1:8" ht="15.75">
      <c r="A24" s="123"/>
      <c r="B24" s="32"/>
      <c r="C24" s="8"/>
      <c r="D24" s="5"/>
      <c r="E24" s="11"/>
      <c r="F24" s="2"/>
      <c r="G24" s="5"/>
      <c r="H24" s="2"/>
    </row>
    <row r="25" spans="1:8" ht="15.75">
      <c r="A25" s="123"/>
      <c r="B25" s="32"/>
      <c r="C25" s="5"/>
      <c r="D25" s="5"/>
      <c r="E25" s="11"/>
      <c r="F25" s="2"/>
      <c r="G25" s="5"/>
      <c r="H25" s="2"/>
    </row>
    <row r="26" spans="1:8" ht="15.75">
      <c r="A26" s="123"/>
      <c r="B26" s="32"/>
      <c r="C26" s="5"/>
      <c r="D26" s="5"/>
      <c r="E26" s="11"/>
      <c r="F26" s="2"/>
      <c r="G26" s="5"/>
      <c r="H26" s="2"/>
    </row>
    <row r="27" spans="1:8" ht="15.75">
      <c r="A27" s="123"/>
      <c r="B27" s="32"/>
      <c r="C27" s="5"/>
      <c r="D27" s="5"/>
      <c r="E27" s="12"/>
      <c r="F27" s="5"/>
      <c r="G27" s="5"/>
      <c r="H27" s="2"/>
    </row>
    <row r="28" spans="1:8" ht="15.75">
      <c r="A28" s="123"/>
      <c r="B28" s="32"/>
      <c r="C28" s="5"/>
      <c r="D28" s="5"/>
      <c r="E28" s="12"/>
      <c r="F28" s="5"/>
      <c r="G28" s="5"/>
      <c r="H28" s="2"/>
    </row>
    <row r="29" spans="1:8" ht="15.75">
      <c r="A29" s="123"/>
      <c r="B29" s="32"/>
      <c r="C29" s="5"/>
      <c r="D29" s="5"/>
      <c r="E29" s="12"/>
      <c r="F29" s="8"/>
      <c r="G29" s="8"/>
      <c r="H29" s="2"/>
    </row>
    <row r="30" spans="1:8" ht="15.75">
      <c r="A30" s="123"/>
      <c r="B30" s="32"/>
      <c r="C30" s="5"/>
      <c r="D30" s="5"/>
      <c r="E30" s="13"/>
      <c r="F30" s="2"/>
      <c r="G30" s="8"/>
      <c r="H30" s="2"/>
    </row>
    <row r="31" spans="1:8" ht="15.75">
      <c r="A31" s="123"/>
      <c r="B31" s="31"/>
      <c r="C31" s="3"/>
      <c r="D31" s="2"/>
      <c r="E31" s="2"/>
      <c r="F31" s="5"/>
      <c r="G31" s="5"/>
      <c r="H31" s="2"/>
    </row>
    <row r="32" spans="1:8" ht="15.75">
      <c r="A32" s="31"/>
      <c r="B32" s="31"/>
      <c r="C32" s="3"/>
      <c r="D32" s="2"/>
      <c r="E32" s="2"/>
      <c r="F32" s="2"/>
      <c r="G32" s="2"/>
      <c r="H32" s="2"/>
    </row>
    <row r="33" spans="1:8" ht="1.5" customHeight="1">
      <c r="A33" s="119"/>
      <c r="B33" s="32"/>
      <c r="C33" s="3"/>
      <c r="D33" s="5"/>
      <c r="E33" s="5"/>
      <c r="F33" s="5"/>
      <c r="G33" s="5"/>
      <c r="H33" s="2" t="e">
        <f>#REF!+F34-G34</f>
        <v>#REF!</v>
      </c>
    </row>
    <row r="34" spans="1:8" ht="15.75">
      <c r="A34" s="123"/>
      <c r="B34" s="33" t="s">
        <v>19</v>
      </c>
      <c r="C34" s="5"/>
      <c r="D34" s="5"/>
      <c r="E34" s="5"/>
      <c r="F34" s="5">
        <f>SUM(F3:F31)</f>
        <v>600</v>
      </c>
      <c r="G34" s="5">
        <f>SUM(G3:G31)</f>
        <v>440</v>
      </c>
      <c r="H34" s="2">
        <f>F34-G34</f>
        <v>160</v>
      </c>
    </row>
    <row r="35" spans="1:8" ht="1.5" customHeight="1">
      <c r="A35" s="124"/>
      <c r="B35" s="34"/>
      <c r="C35" s="8"/>
      <c r="D35" s="8"/>
      <c r="E35" s="8"/>
      <c r="F35" s="8"/>
      <c r="G35" s="8"/>
      <c r="H35" s="2">
        <f>H34+F35-G35</f>
        <v>160</v>
      </c>
    </row>
    <row r="36" spans="1:3" s="14" customFormat="1" ht="15.75">
      <c r="A36" s="35"/>
      <c r="B36" s="35"/>
      <c r="C36" s="15"/>
    </row>
    <row r="37" spans="1:3" s="14" customFormat="1" ht="15.75">
      <c r="A37" s="35"/>
      <c r="B37" s="35"/>
      <c r="C37" s="15"/>
    </row>
    <row r="38" spans="1:3" s="14" customFormat="1" ht="15.75">
      <c r="A38" s="35"/>
      <c r="B38" s="35"/>
      <c r="C38" s="15"/>
    </row>
    <row r="41" spans="1:7" ht="15.75">
      <c r="A41" s="35" t="s">
        <v>6</v>
      </c>
      <c r="C41" s="14" t="s">
        <v>16</v>
      </c>
      <c r="E41" s="17" t="s">
        <v>7</v>
      </c>
      <c r="G41" s="18" t="s">
        <v>18</v>
      </c>
    </row>
    <row r="42" spans="1:7" ht="15.75">
      <c r="A42" s="35"/>
      <c r="C42" s="14"/>
      <c r="E42" s="17"/>
      <c r="G42" s="18"/>
    </row>
    <row r="43" spans="1:7" ht="15.75">
      <c r="A43" s="35"/>
      <c r="C43" s="14"/>
      <c r="E43" s="17"/>
      <c r="G43" s="18"/>
    </row>
    <row r="44" spans="1:7" ht="15.75">
      <c r="A44" s="35"/>
      <c r="C44" s="14"/>
      <c r="E44" s="17"/>
      <c r="G44" s="18"/>
    </row>
    <row r="45" ht="15.75">
      <c r="G45" s="19"/>
    </row>
  </sheetData>
  <sheetProtection/>
  <protectedRanges>
    <protectedRange sqref="E7" name="範圍1_21_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87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75390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7" t="str">
        <f>'總計餘額 (2)'!A15</f>
        <v>一年4班</v>
      </c>
      <c r="H1" s="73" t="s">
        <v>72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23</v>
      </c>
      <c r="F2" s="4" t="s">
        <v>24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600</v>
      </c>
      <c r="G3" s="2"/>
      <c r="H3" s="2">
        <f>F3-G3</f>
        <v>600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220</v>
      </c>
      <c r="H4" s="2">
        <f aca="true" t="shared" si="0" ref="H4:H15">H3+F4-G4</f>
        <v>380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380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380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380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380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380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380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380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380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380</v>
      </c>
    </row>
    <row r="14" spans="1:8" ht="15.75">
      <c r="A14" s="23"/>
      <c r="B14" s="31"/>
      <c r="C14" s="3"/>
      <c r="D14" s="5"/>
      <c r="E14" s="2"/>
      <c r="F14" s="2"/>
      <c r="G14" s="2"/>
      <c r="H14" s="2">
        <f t="shared" si="0"/>
        <v>380</v>
      </c>
    </row>
    <row r="15" spans="1:8" ht="15.75">
      <c r="A15" s="23"/>
      <c r="B15" s="31"/>
      <c r="C15" s="3"/>
      <c r="D15" s="5"/>
      <c r="E15" s="2"/>
      <c r="F15" s="2"/>
      <c r="G15" s="2"/>
      <c r="H15" s="2">
        <f t="shared" si="0"/>
        <v>380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1"/>
      <c r="B20" s="31"/>
      <c r="C20" s="3"/>
      <c r="D20" s="2"/>
      <c r="E20" s="2"/>
      <c r="F20" s="2"/>
      <c r="G20" s="2"/>
      <c r="H20" s="2"/>
    </row>
    <row r="21" spans="1:8" ht="1.5" customHeight="1">
      <c r="A21" s="22"/>
      <c r="B21" s="32"/>
      <c r="C21" s="3"/>
      <c r="D21" s="5"/>
      <c r="E21" s="5"/>
      <c r="F21" s="5"/>
      <c r="G21" s="5"/>
      <c r="H21" s="2" t="e">
        <f>#REF!+F22-G22</f>
        <v>#REF!</v>
      </c>
    </row>
    <row r="22" spans="1:8" ht="15.75">
      <c r="A22" s="23"/>
      <c r="B22" s="33" t="s">
        <v>19</v>
      </c>
      <c r="C22" s="5"/>
      <c r="D22" s="5"/>
      <c r="E22" s="5"/>
      <c r="F22" s="5">
        <f>SUM(F3:F19)</f>
        <v>600</v>
      </c>
      <c r="G22" s="5">
        <f>SUM(G3:G19)</f>
        <v>220</v>
      </c>
      <c r="H22" s="2">
        <f>F22-G22</f>
        <v>380</v>
      </c>
    </row>
    <row r="23" spans="1:8" ht="1.5" customHeight="1">
      <c r="A23" s="24"/>
      <c r="B23" s="34"/>
      <c r="C23" s="8"/>
      <c r="D23" s="8"/>
      <c r="E23" s="8"/>
      <c r="F23" s="8"/>
      <c r="G23" s="8"/>
      <c r="H23" s="2">
        <f>H22+F23-G23</f>
        <v>380</v>
      </c>
    </row>
    <row r="24" spans="1:3" s="14" customFormat="1" ht="15.75">
      <c r="A24" s="25"/>
      <c r="B24" s="35"/>
      <c r="C24" s="15"/>
    </row>
    <row r="25" spans="1:3" s="14" customFormat="1" ht="15.75">
      <c r="A25" s="25"/>
      <c r="B25" s="35"/>
      <c r="C25" s="15"/>
    </row>
    <row r="26" spans="1:3" s="14" customFormat="1" ht="15.75">
      <c r="A26" s="25"/>
      <c r="B26" s="35"/>
      <c r="C26" s="15"/>
    </row>
    <row r="29" spans="1:7" ht="15.75">
      <c r="A29" s="25" t="s">
        <v>25</v>
      </c>
      <c r="C29" s="14" t="s">
        <v>26</v>
      </c>
      <c r="E29" s="17" t="s">
        <v>27</v>
      </c>
      <c r="G29" s="18" t="s">
        <v>28</v>
      </c>
    </row>
    <row r="30" spans="1:7" ht="15.75">
      <c r="A30" s="25"/>
      <c r="C30" s="14"/>
      <c r="E30" s="17"/>
      <c r="G30" s="18"/>
    </row>
    <row r="31" spans="1:7" ht="15.75">
      <c r="A31" s="25"/>
      <c r="C31" s="14"/>
      <c r="E31" s="17"/>
      <c r="G31" s="18"/>
    </row>
    <row r="32" spans="1:7" ht="15.75">
      <c r="A32" s="25"/>
      <c r="C32" s="14"/>
      <c r="E32" s="17"/>
      <c r="G32" s="18"/>
    </row>
    <row r="33" ht="15.75">
      <c r="G33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10.2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2.375" style="1" customWidth="1"/>
    <col min="8" max="16384" width="9.00390625" style="1" customWidth="1"/>
  </cols>
  <sheetData>
    <row r="1" spans="1:8" ht="24.75" thickBot="1">
      <c r="A1" s="250" t="s">
        <v>80</v>
      </c>
      <c r="B1" s="250"/>
      <c r="C1" s="250"/>
      <c r="D1" s="250"/>
      <c r="E1" s="250"/>
      <c r="F1" s="250"/>
      <c r="G1" s="111" t="str">
        <f>'總計餘額 (2)'!A18</f>
        <v>二年1班</v>
      </c>
      <c r="H1" s="75" t="s">
        <v>123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2</v>
      </c>
      <c r="F2" s="4" t="s">
        <v>3</v>
      </c>
      <c r="G2" s="4" t="s">
        <v>0</v>
      </c>
      <c r="H2" s="4" t="s">
        <v>1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660</v>
      </c>
      <c r="G3" s="2"/>
      <c r="H3" s="2">
        <f>F3-G3</f>
        <v>660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508</v>
      </c>
      <c r="H4" s="2">
        <f>H3+F4-G4</f>
        <v>152</v>
      </c>
    </row>
    <row r="5" spans="1:8" ht="15.75">
      <c r="A5" s="64"/>
      <c r="B5" s="63"/>
      <c r="C5" s="103"/>
      <c r="D5" s="103"/>
      <c r="E5" s="69"/>
      <c r="F5" s="2"/>
      <c r="G5" s="2"/>
      <c r="H5" s="2">
        <f aca="true" t="shared" si="0" ref="H5:H13">H4+F5-G5</f>
        <v>152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152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152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152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152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152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152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 t="shared" si="0"/>
        <v>152</v>
      </c>
    </row>
    <row r="13" spans="1:8" ht="15.75">
      <c r="A13" s="23"/>
      <c r="B13" s="31"/>
      <c r="C13" s="3"/>
      <c r="D13" s="5"/>
      <c r="E13" s="2"/>
      <c r="F13" s="2"/>
      <c r="G13" s="2"/>
      <c r="H13" s="2">
        <f t="shared" si="0"/>
        <v>152</v>
      </c>
    </row>
    <row r="14" spans="1:8" ht="15.75">
      <c r="A14" s="23"/>
      <c r="B14" s="31"/>
      <c r="C14" s="3"/>
      <c r="D14" s="5"/>
      <c r="E14" s="2"/>
      <c r="F14" s="2"/>
      <c r="G14" s="2"/>
      <c r="H14" s="2">
        <f>H13+F14-G14</f>
        <v>152</v>
      </c>
    </row>
    <row r="15" spans="1:8" ht="15.75">
      <c r="A15" s="23"/>
      <c r="B15" s="31"/>
      <c r="C15" s="3"/>
      <c r="D15" s="5"/>
      <c r="E15" s="2"/>
      <c r="F15" s="2"/>
      <c r="G15" s="2"/>
      <c r="H15" s="2">
        <f>H14+F15-G15</f>
        <v>152</v>
      </c>
    </row>
    <row r="16" spans="1:8" ht="15.75">
      <c r="A16" s="23"/>
      <c r="B16" s="31"/>
      <c r="C16" s="3"/>
      <c r="D16" s="5"/>
      <c r="E16" s="2"/>
      <c r="F16" s="2"/>
      <c r="G16" s="2"/>
      <c r="H16" s="2"/>
    </row>
    <row r="17" spans="1:8" ht="15.75">
      <c r="A17" s="23"/>
      <c r="B17" s="31"/>
      <c r="C17" s="3"/>
      <c r="D17" s="5"/>
      <c r="E17" s="6"/>
      <c r="F17" s="2"/>
      <c r="G17" s="5"/>
      <c r="H17" s="2"/>
    </row>
    <row r="18" spans="1:8" ht="15.75">
      <c r="A18" s="23"/>
      <c r="B18" s="31"/>
      <c r="C18" s="3"/>
      <c r="D18" s="5"/>
      <c r="E18" s="6"/>
      <c r="F18" s="2"/>
      <c r="G18" s="5"/>
      <c r="H18" s="2"/>
    </row>
    <row r="19" spans="1:8" ht="15.75">
      <c r="A19" s="23"/>
      <c r="B19" s="32"/>
      <c r="C19" s="3"/>
      <c r="D19" s="5"/>
      <c r="E19" s="7"/>
      <c r="F19" s="2"/>
      <c r="G19" s="5"/>
      <c r="H19" s="2"/>
    </row>
    <row r="20" spans="1:8" ht="15.75">
      <c r="A20" s="23"/>
      <c r="B20" s="32"/>
      <c r="C20" s="8"/>
      <c r="D20" s="2"/>
      <c r="E20" s="5"/>
      <c r="F20" s="2"/>
      <c r="G20" s="5"/>
      <c r="H20" s="2"/>
    </row>
    <row r="21" spans="1:8" ht="15.75">
      <c r="A21" s="23"/>
      <c r="B21" s="32"/>
      <c r="C21" s="8"/>
      <c r="D21" s="5"/>
      <c r="E21" s="9"/>
      <c r="F21" s="2"/>
      <c r="G21" s="10"/>
      <c r="H21" s="2"/>
    </row>
    <row r="22" spans="1:8" ht="15.75">
      <c r="A22" s="23"/>
      <c r="B22" s="32"/>
      <c r="C22" s="8"/>
      <c r="D22" s="5"/>
      <c r="E22" s="11"/>
      <c r="F22" s="2"/>
      <c r="G22" s="5"/>
      <c r="H22" s="2"/>
    </row>
    <row r="23" spans="1:8" ht="15.75">
      <c r="A23" s="23"/>
      <c r="B23" s="32"/>
      <c r="C23" s="8"/>
      <c r="D23" s="5"/>
      <c r="E23" s="11"/>
      <c r="F23" s="2"/>
      <c r="G23" s="2"/>
      <c r="H23" s="2"/>
    </row>
    <row r="24" spans="1:8" ht="15.75">
      <c r="A24" s="23"/>
      <c r="B24" s="32"/>
      <c r="C24" s="8"/>
      <c r="D24" s="5"/>
      <c r="E24" s="11"/>
      <c r="F24" s="2"/>
      <c r="G24" s="2"/>
      <c r="H24" s="2"/>
    </row>
    <row r="25" spans="1:8" ht="15.75">
      <c r="A25" s="23"/>
      <c r="B25" s="32"/>
      <c r="C25" s="8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1"/>
      <c r="F26" s="2"/>
      <c r="G26" s="5"/>
      <c r="H26" s="2"/>
    </row>
    <row r="27" spans="1:8" ht="15.75">
      <c r="A27" s="23"/>
      <c r="B27" s="32"/>
      <c r="C27" s="5"/>
      <c r="D27" s="5"/>
      <c r="E27" s="11"/>
      <c r="F27" s="2"/>
      <c r="G27" s="5"/>
      <c r="H27" s="2"/>
    </row>
    <row r="28" spans="1:8" ht="15.75">
      <c r="A28" s="23"/>
      <c r="B28" s="32"/>
      <c r="C28" s="5"/>
      <c r="D28" s="5"/>
      <c r="E28" s="12"/>
      <c r="F28" s="5"/>
      <c r="G28" s="5"/>
      <c r="H28" s="2"/>
    </row>
    <row r="29" spans="1:8" ht="15.75">
      <c r="A29" s="23"/>
      <c r="B29" s="32"/>
      <c r="C29" s="5"/>
      <c r="D29" s="5"/>
      <c r="E29" s="12"/>
      <c r="F29" s="5"/>
      <c r="G29" s="5"/>
      <c r="H29" s="2"/>
    </row>
    <row r="30" spans="1:8" ht="15.75">
      <c r="A30" s="23"/>
      <c r="B30" s="32"/>
      <c r="C30" s="5"/>
      <c r="D30" s="5"/>
      <c r="E30" s="12"/>
      <c r="F30" s="8"/>
      <c r="G30" s="8"/>
      <c r="H30" s="2"/>
    </row>
    <row r="31" spans="1:8" ht="15.75">
      <c r="A31" s="23"/>
      <c r="B31" s="32"/>
      <c r="C31" s="5"/>
      <c r="D31" s="5"/>
      <c r="E31" s="13"/>
      <c r="F31" s="2"/>
      <c r="G31" s="8"/>
      <c r="H31" s="2"/>
    </row>
    <row r="32" spans="1:8" ht="15.75">
      <c r="A32" s="23"/>
      <c r="B32" s="31"/>
      <c r="C32" s="3"/>
      <c r="D32" s="2"/>
      <c r="E32" s="2"/>
      <c r="F32" s="5"/>
      <c r="G32" s="5"/>
      <c r="H32" s="2"/>
    </row>
    <row r="33" spans="1:8" ht="15.75">
      <c r="A33" s="21"/>
      <c r="B33" s="31"/>
      <c r="C33" s="3"/>
      <c r="D33" s="2"/>
      <c r="E33" s="2"/>
      <c r="F33" s="2"/>
      <c r="G33" s="2"/>
      <c r="H33" s="2"/>
    </row>
    <row r="34" spans="1:8" ht="1.5" customHeight="1">
      <c r="A34" s="22"/>
      <c r="B34" s="32"/>
      <c r="C34" s="3"/>
      <c r="D34" s="5"/>
      <c r="E34" s="5"/>
      <c r="F34" s="5"/>
      <c r="G34" s="5"/>
      <c r="H34" s="2" t="e">
        <f>#REF!+F35-G35</f>
        <v>#REF!</v>
      </c>
    </row>
    <row r="35" spans="1:8" ht="15.75">
      <c r="A35" s="23"/>
      <c r="B35" s="33" t="s">
        <v>19</v>
      </c>
      <c r="C35" s="5"/>
      <c r="D35" s="5"/>
      <c r="E35" s="5"/>
      <c r="F35" s="5">
        <f>SUM(F3:F32)</f>
        <v>660</v>
      </c>
      <c r="G35" s="5">
        <f>SUM(G3:G32)</f>
        <v>508</v>
      </c>
      <c r="H35" s="2">
        <f>F35-G35</f>
        <v>152</v>
      </c>
    </row>
    <row r="36" spans="1:8" ht="1.5" customHeight="1">
      <c r="A36" s="24"/>
      <c r="B36" s="34"/>
      <c r="C36" s="8"/>
      <c r="D36" s="8"/>
      <c r="E36" s="8"/>
      <c r="F36" s="8"/>
      <c r="G36" s="8"/>
      <c r="H36" s="2">
        <f>H35+F36-G36</f>
        <v>152</v>
      </c>
    </row>
    <row r="37" spans="1:3" s="14" customFormat="1" ht="15.75">
      <c r="A37" s="25"/>
      <c r="B37" s="35"/>
      <c r="C37" s="15"/>
    </row>
    <row r="38" spans="1:3" s="14" customFormat="1" ht="15.75">
      <c r="A38" s="25"/>
      <c r="B38" s="35"/>
      <c r="C38" s="15"/>
    </row>
    <row r="39" spans="1:3" s="14" customFormat="1" ht="15.75">
      <c r="A39" s="25"/>
      <c r="B39" s="35"/>
      <c r="C39" s="15"/>
    </row>
    <row r="42" spans="1:7" ht="15.75">
      <c r="A42" s="25" t="s">
        <v>6</v>
      </c>
      <c r="C42" s="14" t="s">
        <v>16</v>
      </c>
      <c r="E42" s="17" t="s">
        <v>7</v>
      </c>
      <c r="G42" s="18" t="s">
        <v>18</v>
      </c>
    </row>
    <row r="43" spans="1:7" ht="15.75">
      <c r="A43" s="25"/>
      <c r="C43" s="14"/>
      <c r="E43" s="17"/>
      <c r="G43" s="18"/>
    </row>
    <row r="44" spans="1:7" ht="15.75">
      <c r="A44" s="25"/>
      <c r="C44" s="14"/>
      <c r="E44" s="17"/>
      <c r="G44" s="18"/>
    </row>
    <row r="45" spans="1:7" ht="15.75">
      <c r="A45" s="25"/>
      <c r="C45" s="14"/>
      <c r="E45" s="17"/>
      <c r="G45" s="18"/>
    </row>
  </sheetData>
  <sheetProtection/>
  <protectedRanges>
    <protectedRange sqref="E7" name="範圍1_21"/>
  </protectedRanges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1" width="9.75390625" style="26" customWidth="1"/>
    <col min="2" max="2" width="8.75390625" style="36" customWidth="1"/>
    <col min="3" max="3" width="10.875" style="16" customWidth="1"/>
    <col min="4" max="4" width="6.25390625" style="1" customWidth="1"/>
    <col min="5" max="5" width="24.125" style="1" customWidth="1"/>
    <col min="6" max="6" width="8.75390625" style="1" customWidth="1"/>
    <col min="7" max="7" width="11.625" style="1" customWidth="1"/>
    <col min="8" max="16384" width="9.00390625" style="1" customWidth="1"/>
  </cols>
  <sheetData>
    <row r="1" spans="1:8" ht="24">
      <c r="A1" s="250" t="s">
        <v>80</v>
      </c>
      <c r="B1" s="250"/>
      <c r="C1" s="250"/>
      <c r="D1" s="250"/>
      <c r="E1" s="250"/>
      <c r="F1" s="250"/>
      <c r="G1" s="76" t="str">
        <f>'總計餘額 (2)'!A19</f>
        <v>二年2班</v>
      </c>
      <c r="H1" s="73" t="s">
        <v>98</v>
      </c>
    </row>
    <row r="2" spans="1:8" ht="15.75">
      <c r="A2" s="21" t="s">
        <v>65</v>
      </c>
      <c r="B2" s="69" t="s">
        <v>66</v>
      </c>
      <c r="C2" s="28" t="s">
        <v>63</v>
      </c>
      <c r="D2" s="28" t="s">
        <v>64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.75">
      <c r="A3" s="22" t="s">
        <v>270</v>
      </c>
      <c r="B3" s="69"/>
      <c r="C3" s="28"/>
      <c r="D3" s="28"/>
      <c r="E3" s="79" t="s">
        <v>81</v>
      </c>
      <c r="F3" s="5">
        <v>660</v>
      </c>
      <c r="G3" s="2"/>
      <c r="H3" s="2">
        <f>F3-G3</f>
        <v>660</v>
      </c>
    </row>
    <row r="4" spans="1:8" ht="15.75">
      <c r="A4" s="22" t="s">
        <v>268</v>
      </c>
      <c r="B4" s="63"/>
      <c r="C4" s="103"/>
      <c r="D4" s="103"/>
      <c r="E4" s="79" t="s">
        <v>242</v>
      </c>
      <c r="F4" s="5"/>
      <c r="G4" s="63">
        <v>159</v>
      </c>
      <c r="H4" s="2">
        <f aca="true" t="shared" si="0" ref="H4:H11">H3+F4-G4</f>
        <v>501</v>
      </c>
    </row>
    <row r="5" spans="1:8" ht="15.75">
      <c r="A5" s="64"/>
      <c r="B5" s="63"/>
      <c r="C5" s="103"/>
      <c r="D5" s="103"/>
      <c r="E5" s="69"/>
      <c r="F5" s="2"/>
      <c r="G5" s="2"/>
      <c r="H5" s="2">
        <f t="shared" si="0"/>
        <v>501</v>
      </c>
    </row>
    <row r="6" spans="1:8" ht="19.5">
      <c r="A6" s="64"/>
      <c r="B6" s="63"/>
      <c r="C6" s="103"/>
      <c r="D6" s="103"/>
      <c r="E6" s="69"/>
      <c r="F6" s="66"/>
      <c r="G6" s="68"/>
      <c r="H6" s="2">
        <f t="shared" si="0"/>
        <v>501</v>
      </c>
    </row>
    <row r="7" spans="1:8" ht="19.5">
      <c r="A7" s="64"/>
      <c r="B7" s="63"/>
      <c r="C7" s="103"/>
      <c r="D7" s="103"/>
      <c r="E7" s="69"/>
      <c r="F7" s="66"/>
      <c r="G7" s="126"/>
      <c r="H7" s="2">
        <f t="shared" si="0"/>
        <v>501</v>
      </c>
    </row>
    <row r="8" spans="1:8" ht="19.5">
      <c r="A8" s="64"/>
      <c r="B8" s="63"/>
      <c r="C8" s="103"/>
      <c r="D8" s="103"/>
      <c r="E8" s="69"/>
      <c r="F8" s="66"/>
      <c r="G8" s="125"/>
      <c r="H8" s="2">
        <f t="shared" si="0"/>
        <v>501</v>
      </c>
    </row>
    <row r="9" spans="1:8" ht="15.75">
      <c r="A9" s="64"/>
      <c r="B9" s="63"/>
      <c r="C9" s="103"/>
      <c r="D9" s="103"/>
      <c r="E9" s="69"/>
      <c r="F9" s="2"/>
      <c r="G9" s="2"/>
      <c r="H9" s="2">
        <f t="shared" si="0"/>
        <v>501</v>
      </c>
    </row>
    <row r="10" spans="1:8" ht="15.75">
      <c r="A10" s="64"/>
      <c r="B10" s="63"/>
      <c r="C10" s="103"/>
      <c r="D10" s="103"/>
      <c r="E10" s="69"/>
      <c r="F10" s="2"/>
      <c r="G10" s="2"/>
      <c r="H10" s="2">
        <f t="shared" si="0"/>
        <v>501</v>
      </c>
    </row>
    <row r="11" spans="1:8" ht="15.75">
      <c r="A11" s="64"/>
      <c r="B11" s="63"/>
      <c r="C11" s="103"/>
      <c r="D11" s="103"/>
      <c r="E11" s="69"/>
      <c r="F11" s="5"/>
      <c r="G11" s="2"/>
      <c r="H11" s="2">
        <f t="shared" si="0"/>
        <v>501</v>
      </c>
    </row>
    <row r="12" spans="1:8" ht="19.5">
      <c r="A12" s="64"/>
      <c r="B12" s="63"/>
      <c r="C12" s="82"/>
      <c r="D12" s="87"/>
      <c r="E12" s="89"/>
      <c r="F12" s="90"/>
      <c r="G12" s="91"/>
      <c r="H12" s="2">
        <f>H11+F12-G12</f>
        <v>501</v>
      </c>
    </row>
    <row r="13" spans="1:8" ht="15.75">
      <c r="A13" s="23"/>
      <c r="B13" s="31"/>
      <c r="C13" s="3"/>
      <c r="D13" s="5"/>
      <c r="E13" s="2"/>
      <c r="F13" s="2"/>
      <c r="G13" s="2"/>
      <c r="H13" s="2"/>
    </row>
    <row r="14" spans="1:8" ht="15.75">
      <c r="A14" s="23"/>
      <c r="B14" s="31"/>
      <c r="C14" s="3"/>
      <c r="D14" s="5"/>
      <c r="E14" s="2"/>
      <c r="F14" s="2"/>
      <c r="G14" s="2"/>
      <c r="H14" s="2"/>
    </row>
    <row r="15" spans="1:8" ht="15.75">
      <c r="A15" s="23"/>
      <c r="B15" s="31"/>
      <c r="C15" s="3"/>
      <c r="D15" s="5"/>
      <c r="E15" s="6"/>
      <c r="F15" s="2"/>
      <c r="G15" s="5"/>
      <c r="H15" s="2"/>
    </row>
    <row r="16" spans="1:8" ht="15.75">
      <c r="A16" s="23"/>
      <c r="B16" s="31"/>
      <c r="C16" s="3"/>
      <c r="D16" s="5"/>
      <c r="E16" s="6"/>
      <c r="F16" s="2"/>
      <c r="G16" s="5"/>
      <c r="H16" s="2"/>
    </row>
    <row r="17" spans="1:8" ht="15.75">
      <c r="A17" s="23"/>
      <c r="B17" s="32"/>
      <c r="C17" s="3"/>
      <c r="D17" s="5"/>
      <c r="E17" s="7"/>
      <c r="F17" s="2"/>
      <c r="G17" s="5"/>
      <c r="H17" s="2"/>
    </row>
    <row r="18" spans="1:8" ht="15.75">
      <c r="A18" s="23"/>
      <c r="B18" s="32"/>
      <c r="C18" s="8"/>
      <c r="D18" s="2"/>
      <c r="E18" s="5"/>
      <c r="F18" s="2"/>
      <c r="G18" s="5"/>
      <c r="H18" s="2"/>
    </row>
    <row r="19" spans="1:8" ht="15.75">
      <c r="A19" s="23"/>
      <c r="B19" s="32"/>
      <c r="C19" s="8"/>
      <c r="D19" s="5"/>
      <c r="E19" s="9"/>
      <c r="F19" s="2"/>
      <c r="G19" s="10"/>
      <c r="H19" s="2"/>
    </row>
    <row r="20" spans="1:8" ht="15.75">
      <c r="A20" s="23"/>
      <c r="B20" s="32"/>
      <c r="C20" s="8"/>
      <c r="D20" s="5"/>
      <c r="E20" s="11"/>
      <c r="F20" s="2"/>
      <c r="G20" s="5"/>
      <c r="H20" s="2"/>
    </row>
    <row r="21" spans="1:8" ht="15.75">
      <c r="A21" s="23"/>
      <c r="B21" s="32"/>
      <c r="C21" s="8"/>
      <c r="D21" s="5"/>
      <c r="E21" s="11"/>
      <c r="F21" s="2"/>
      <c r="G21" s="2"/>
      <c r="H21" s="2"/>
    </row>
    <row r="22" spans="1:8" ht="15.75">
      <c r="A22" s="23"/>
      <c r="B22" s="32"/>
      <c r="C22" s="8"/>
      <c r="D22" s="5"/>
      <c r="E22" s="11"/>
      <c r="F22" s="2"/>
      <c r="G22" s="2"/>
      <c r="H22" s="2"/>
    </row>
    <row r="23" spans="1:8" ht="15.75">
      <c r="A23" s="23"/>
      <c r="B23" s="32"/>
      <c r="C23" s="8"/>
      <c r="D23" s="5"/>
      <c r="E23" s="11"/>
      <c r="F23" s="2"/>
      <c r="G23" s="5"/>
      <c r="H23" s="2"/>
    </row>
    <row r="24" spans="1:8" ht="15.75">
      <c r="A24" s="23"/>
      <c r="B24" s="32"/>
      <c r="C24" s="5"/>
      <c r="D24" s="5"/>
      <c r="E24" s="11"/>
      <c r="F24" s="2"/>
      <c r="G24" s="5"/>
      <c r="H24" s="2"/>
    </row>
    <row r="25" spans="1:8" ht="15.75">
      <c r="A25" s="23"/>
      <c r="B25" s="32"/>
      <c r="C25" s="5"/>
      <c r="D25" s="5"/>
      <c r="E25" s="11"/>
      <c r="F25" s="2"/>
      <c r="G25" s="5"/>
      <c r="H25" s="2"/>
    </row>
    <row r="26" spans="1:8" ht="15.75">
      <c r="A26" s="23"/>
      <c r="B26" s="32"/>
      <c r="C26" s="5"/>
      <c r="D26" s="5"/>
      <c r="E26" s="12"/>
      <c r="F26" s="5"/>
      <c r="G26" s="5"/>
      <c r="H26" s="2"/>
    </row>
    <row r="27" spans="1:8" ht="15.75">
      <c r="A27" s="23"/>
      <c r="B27" s="32"/>
      <c r="C27" s="5"/>
      <c r="D27" s="5"/>
      <c r="E27" s="12"/>
      <c r="F27" s="5"/>
      <c r="G27" s="5"/>
      <c r="H27" s="2"/>
    </row>
    <row r="28" spans="1:8" ht="15.75">
      <c r="A28" s="23"/>
      <c r="B28" s="32"/>
      <c r="C28" s="5"/>
      <c r="D28" s="5"/>
      <c r="E28" s="12"/>
      <c r="F28" s="8"/>
      <c r="G28" s="8"/>
      <c r="H28" s="2"/>
    </row>
    <row r="29" spans="1:8" ht="15.75">
      <c r="A29" s="23"/>
      <c r="B29" s="32"/>
      <c r="C29" s="5"/>
      <c r="D29" s="5"/>
      <c r="E29" s="13"/>
      <c r="F29" s="2"/>
      <c r="G29" s="8"/>
      <c r="H29" s="2"/>
    </row>
    <row r="30" spans="1:8" ht="15.75">
      <c r="A30" s="23"/>
      <c r="B30" s="31"/>
      <c r="C30" s="3"/>
      <c r="D30" s="2"/>
      <c r="E30" s="2"/>
      <c r="F30" s="5"/>
      <c r="G30" s="5"/>
      <c r="H30" s="2"/>
    </row>
    <row r="31" spans="1:8" ht="15.75">
      <c r="A31" s="21"/>
      <c r="B31" s="31"/>
      <c r="C31" s="3"/>
      <c r="D31" s="2"/>
      <c r="E31" s="2"/>
      <c r="F31" s="2"/>
      <c r="G31" s="2"/>
      <c r="H31" s="2"/>
    </row>
    <row r="32" spans="1:8" ht="1.5" customHeight="1">
      <c r="A32" s="22"/>
      <c r="B32" s="32"/>
      <c r="C32" s="3"/>
      <c r="D32" s="5"/>
      <c r="E32" s="5"/>
      <c r="F32" s="5"/>
      <c r="G32" s="5"/>
      <c r="H32" s="2" t="e">
        <f>#REF!+F33-G33</f>
        <v>#REF!</v>
      </c>
    </row>
    <row r="33" spans="1:8" ht="15.75">
      <c r="A33" s="23"/>
      <c r="B33" s="33" t="s">
        <v>19</v>
      </c>
      <c r="C33" s="5"/>
      <c r="D33" s="5"/>
      <c r="E33" s="5"/>
      <c r="F33" s="5">
        <f>SUM(F3:F30)</f>
        <v>660</v>
      </c>
      <c r="G33" s="5">
        <f>SUM(G3:G30)</f>
        <v>159</v>
      </c>
      <c r="H33" s="2">
        <f>F33-G33</f>
        <v>501</v>
      </c>
    </row>
    <row r="34" spans="1:8" ht="1.5" customHeight="1">
      <c r="A34" s="24"/>
      <c r="B34" s="34"/>
      <c r="C34" s="8"/>
      <c r="D34" s="8"/>
      <c r="E34" s="8"/>
      <c r="F34" s="8"/>
      <c r="G34" s="8"/>
      <c r="H34" s="2">
        <f>H33+F34-G34</f>
        <v>501</v>
      </c>
    </row>
    <row r="35" spans="1:3" s="14" customFormat="1" ht="15.75">
      <c r="A35" s="25"/>
      <c r="B35" s="35"/>
      <c r="C35" s="15"/>
    </row>
    <row r="36" spans="1:3" s="14" customFormat="1" ht="15.75">
      <c r="A36" s="25"/>
      <c r="B36" s="35"/>
      <c r="C36" s="15"/>
    </row>
    <row r="37" spans="1:3" s="14" customFormat="1" ht="15.75">
      <c r="A37" s="25"/>
      <c r="B37" s="35"/>
      <c r="C37" s="15"/>
    </row>
    <row r="40" spans="1:7" ht="15.75">
      <c r="A40" s="25" t="s">
        <v>15</v>
      </c>
      <c r="C40" s="14" t="s">
        <v>16</v>
      </c>
      <c r="E40" s="17" t="s">
        <v>17</v>
      </c>
      <c r="G40" s="18" t="s">
        <v>18</v>
      </c>
    </row>
    <row r="41" spans="1:7" ht="15.75">
      <c r="A41" s="25"/>
      <c r="C41" s="14"/>
      <c r="E41" s="17"/>
      <c r="G41" s="18"/>
    </row>
    <row r="42" spans="1:7" ht="15.75">
      <c r="A42" s="25"/>
      <c r="C42" s="14"/>
      <c r="E42" s="17"/>
      <c r="G42" s="18"/>
    </row>
    <row r="43" spans="1:7" ht="15.75">
      <c r="A43" s="25"/>
      <c r="C43" s="14"/>
      <c r="E43" s="17"/>
      <c r="G43" s="18"/>
    </row>
    <row r="44" ht="15.75">
      <c r="G44" s="19"/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戴秀英</dc:creator>
  <cp:keywords/>
  <dc:description/>
  <cp:lastModifiedBy>USER</cp:lastModifiedBy>
  <cp:lastPrinted>2022-03-07T05:47:13Z</cp:lastPrinted>
  <dcterms:created xsi:type="dcterms:W3CDTF">2004-04-16T03:11:39Z</dcterms:created>
  <dcterms:modified xsi:type="dcterms:W3CDTF">2022-03-07T07:00:14Z</dcterms:modified>
  <cp:category/>
  <cp:version/>
  <cp:contentType/>
  <cp:contentStatus/>
</cp:coreProperties>
</file>